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440" windowHeight="8010"/>
  </bookViews>
  <sheets>
    <sheet name="СВОДНАЯ" sheetId="1" r:id="rId1"/>
  </sheets>
  <definedNames>
    <definedName name="Z_5DC89A69_9549_411C_ADE7_C7B978B0A65D_.wvu.PrintArea" localSheetId="0" hidden="1">СВОДНАЯ!$A$1:$AZ$43</definedName>
    <definedName name="Z_8E4F8593_8A81_426B_B773_919B01DFDA3A_.wvu.PrintArea" localSheetId="0" hidden="1">СВОДНАЯ!$A$1:$AZ$43</definedName>
    <definedName name="_xlnm.Print_Area" localSheetId="0">СВОДНАЯ!$A$1:$AZ$43</definedName>
  </definedNames>
  <calcPr calcId="124519"/>
</workbook>
</file>

<file path=xl/calcChain.xml><?xml version="1.0" encoding="utf-8"?>
<calcChain xmlns="http://schemas.openxmlformats.org/spreadsheetml/2006/main">
  <c r="AV43" i="1"/>
  <c r="AW43" s="1"/>
  <c r="AN43"/>
  <c r="AM43"/>
  <c r="V43"/>
  <c r="U43"/>
  <c r="M43"/>
  <c r="L43"/>
  <c r="AX43" s="1"/>
  <c r="AY43" s="1"/>
  <c r="AW42"/>
  <c r="AV42"/>
  <c r="AN42"/>
  <c r="AM42"/>
  <c r="V42"/>
  <c r="U42"/>
  <c r="M42"/>
  <c r="L42"/>
  <c r="AX42" s="1"/>
  <c r="AY42" s="1"/>
  <c r="AW41"/>
  <c r="AV41"/>
  <c r="AN41"/>
  <c r="AM41"/>
  <c r="V41"/>
  <c r="U41"/>
  <c r="M41"/>
  <c r="L41"/>
  <c r="AX41" s="1"/>
  <c r="AY41" s="1"/>
  <c r="AW40"/>
  <c r="AV40"/>
  <c r="AN40"/>
  <c r="AM40"/>
  <c r="V40"/>
  <c r="U40"/>
  <c r="M40"/>
  <c r="L40"/>
  <c r="AX40" s="1"/>
  <c r="AY40" s="1"/>
  <c r="AW39"/>
  <c r="AV39"/>
  <c r="AN39"/>
  <c r="AM39"/>
  <c r="V39"/>
  <c r="U39"/>
  <c r="M39"/>
  <c r="L39"/>
  <c r="AX39" s="1"/>
  <c r="AY39" s="1"/>
  <c r="AW38"/>
  <c r="AV38"/>
  <c r="AN38"/>
  <c r="AM38"/>
  <c r="V38"/>
  <c r="U38"/>
  <c r="M38"/>
  <c r="L38"/>
  <c r="AX38" s="1"/>
  <c r="AY38" s="1"/>
  <c r="AW37"/>
  <c r="AV37"/>
  <c r="AN37"/>
  <c r="AM37"/>
  <c r="V37"/>
  <c r="U37"/>
  <c r="M37"/>
  <c r="L37"/>
  <c r="AX37" s="1"/>
  <c r="AY37" s="1"/>
  <c r="AW36"/>
  <c r="AV36"/>
  <c r="AN36"/>
  <c r="AM36"/>
  <c r="V36"/>
  <c r="U36"/>
  <c r="M36"/>
  <c r="L36"/>
  <c r="AX36" s="1"/>
  <c r="AY36" s="1"/>
  <c r="AW35"/>
  <c r="AV35"/>
  <c r="AN35"/>
  <c r="AM35"/>
  <c r="V35"/>
  <c r="U35"/>
  <c r="M35"/>
  <c r="L35"/>
  <c r="AX35" s="1"/>
  <c r="AY35" s="1"/>
  <c r="AW34"/>
  <c r="AV34"/>
  <c r="AN34"/>
  <c r="AM34"/>
  <c r="V34"/>
  <c r="U34"/>
  <c r="M34"/>
  <c r="L34"/>
  <c r="AX34" s="1"/>
  <c r="AY34" s="1"/>
  <c r="AW33"/>
  <c r="AV33"/>
  <c r="AN33"/>
  <c r="AM33"/>
  <c r="V33"/>
  <c r="U33"/>
  <c r="M33"/>
  <c r="L33"/>
  <c r="AX33" s="1"/>
  <c r="AY33" s="1"/>
  <c r="AW32"/>
  <c r="AV32"/>
  <c r="AN32"/>
  <c r="AM32"/>
  <c r="V32"/>
  <c r="U32"/>
  <c r="M32"/>
  <c r="L32"/>
  <c r="AX32" s="1"/>
  <c r="AY32" s="1"/>
  <c r="AW31"/>
  <c r="AV31"/>
  <c r="AN31"/>
  <c r="AM31"/>
  <c r="V31"/>
  <c r="U31"/>
  <c r="M31"/>
  <c r="L31"/>
  <c r="AX31" s="1"/>
  <c r="AY31" s="1"/>
  <c r="AW30"/>
  <c r="AV30"/>
  <c r="AN30"/>
  <c r="AM30"/>
  <c r="V30"/>
  <c r="U30"/>
  <c r="M30"/>
  <c r="L30"/>
  <c r="AX30" s="1"/>
  <c r="AY30" s="1"/>
  <c r="AW29"/>
  <c r="AV29"/>
  <c r="AN29"/>
  <c r="AM29"/>
  <c r="V29"/>
  <c r="U29"/>
  <c r="M29"/>
  <c r="L29"/>
  <c r="AX29" s="1"/>
  <c r="AY29" s="1"/>
  <c r="AW28"/>
  <c r="AV28"/>
  <c r="AN28"/>
  <c r="AM28"/>
  <c r="V28"/>
  <c r="U28"/>
  <c r="M28"/>
  <c r="L28"/>
  <c r="AX28" s="1"/>
  <c r="AY28" s="1"/>
  <c r="AW27"/>
  <c r="AV27"/>
  <c r="AN27"/>
  <c r="AM27"/>
  <c r="V27"/>
  <c r="U27"/>
  <c r="M27"/>
  <c r="L27"/>
  <c r="AX27" s="1"/>
  <c r="AY27" s="1"/>
  <c r="AW26"/>
  <c r="AV26"/>
  <c r="AN26"/>
  <c r="AM26"/>
  <c r="V26"/>
  <c r="U26"/>
  <c r="M26"/>
  <c r="L26"/>
  <c r="AX26" s="1"/>
  <c r="AY26" s="1"/>
  <c r="AW25"/>
  <c r="AV25"/>
  <c r="AN25"/>
  <c r="AM25"/>
  <c r="V25"/>
  <c r="U25"/>
  <c r="M25"/>
  <c r="L25"/>
  <c r="AX25" s="1"/>
  <c r="AY25" s="1"/>
  <c r="AW24"/>
  <c r="AV24"/>
  <c r="AN24"/>
  <c r="AM24"/>
  <c r="V24"/>
  <c r="U24"/>
  <c r="M24"/>
  <c r="L24"/>
  <c r="AX24" s="1"/>
  <c r="AY24" s="1"/>
  <c r="AW23"/>
  <c r="AV23"/>
  <c r="AN23"/>
  <c r="AM23"/>
  <c r="V23"/>
  <c r="U23"/>
  <c r="M23"/>
  <c r="L23"/>
  <c r="AX23" s="1"/>
  <c r="AY23" s="1"/>
  <c r="AW22"/>
  <c r="AV22"/>
  <c r="AN22"/>
  <c r="AM22"/>
  <c r="V22"/>
  <c r="U22"/>
  <c r="M22"/>
  <c r="L22"/>
  <c r="AX22" s="1"/>
  <c r="AY22" s="1"/>
  <c r="AW21"/>
  <c r="AV21"/>
  <c r="AN21"/>
  <c r="AM21"/>
  <c r="V21"/>
  <c r="U21"/>
  <c r="M21"/>
  <c r="L21"/>
  <c r="AX21" s="1"/>
  <c r="AY21" s="1"/>
  <c r="AW20"/>
  <c r="AV20"/>
  <c r="AN20"/>
  <c r="AM20"/>
  <c r="V20"/>
  <c r="U20"/>
  <c r="M20"/>
  <c r="L20"/>
  <c r="AX20" s="1"/>
  <c r="AY20" s="1"/>
  <c r="AW19"/>
  <c r="AV19"/>
  <c r="AN19"/>
  <c r="AM19"/>
  <c r="V19"/>
  <c r="U19"/>
  <c r="M19"/>
  <c r="L19"/>
  <c r="AX19" s="1"/>
  <c r="AY19" s="1"/>
  <c r="AW18"/>
  <c r="AV18"/>
  <c r="AN18"/>
  <c r="AM18"/>
  <c r="V18"/>
  <c r="U18"/>
  <c r="M18"/>
  <c r="L18"/>
  <c r="AX18" s="1"/>
  <c r="AY18" s="1"/>
  <c r="AW17"/>
  <c r="AV17"/>
  <c r="AN17"/>
  <c r="AM17"/>
  <c r="V17"/>
  <c r="U17"/>
  <c r="M17"/>
  <c r="L17"/>
  <c r="AX17" s="1"/>
  <c r="AY17" s="1"/>
  <c r="AW16"/>
  <c r="AV16"/>
  <c r="AN16"/>
  <c r="AM16"/>
  <c r="V16"/>
  <c r="U16"/>
  <c r="M16"/>
  <c r="L16"/>
  <c r="AX16" s="1"/>
  <c r="AY16" s="1"/>
  <c r="AW15"/>
  <c r="AV15"/>
  <c r="AN15"/>
  <c r="AM15"/>
  <c r="V15"/>
  <c r="U15"/>
  <c r="M15"/>
  <c r="L15"/>
  <c r="AX15" s="1"/>
  <c r="AY15" s="1"/>
  <c r="AW14"/>
  <c r="AV14"/>
  <c r="AN14"/>
  <c r="AM14"/>
  <c r="V14"/>
  <c r="U14"/>
  <c r="M14"/>
  <c r="L14"/>
  <c r="AX14" s="1"/>
  <c r="AY14" s="1"/>
  <c r="AW13"/>
  <c r="AV13"/>
  <c r="AN13"/>
  <c r="AM13"/>
  <c r="V13"/>
  <c r="U13"/>
  <c r="M13"/>
  <c r="L13"/>
  <c r="AX13" s="1"/>
  <c r="AY13" s="1"/>
  <c r="AW12"/>
  <c r="AV12"/>
  <c r="AN12"/>
  <c r="AM12"/>
  <c r="V12"/>
  <c r="U12"/>
  <c r="M12"/>
  <c r="L12"/>
  <c r="AX12" s="1"/>
  <c r="AY12" s="1"/>
  <c r="AW11"/>
  <c r="AV11"/>
  <c r="AN11"/>
  <c r="AM11"/>
  <c r="V11"/>
  <c r="U11"/>
  <c r="M11"/>
  <c r="L11"/>
  <c r="AX11" s="1"/>
  <c r="AY11" s="1"/>
  <c r="AW10"/>
  <c r="AV10"/>
  <c r="AN10"/>
  <c r="AM10"/>
  <c r="V10"/>
  <c r="U10"/>
  <c r="M10"/>
  <c r="L10"/>
  <c r="AX10" s="1"/>
  <c r="AY10" s="1"/>
  <c r="AW9"/>
  <c r="AV9"/>
  <c r="AN9"/>
  <c r="AM9"/>
  <c r="V9"/>
  <c r="U9"/>
  <c r="M9"/>
  <c r="L9"/>
  <c r="AX9" s="1"/>
  <c r="AY9" s="1"/>
  <c r="AW8"/>
  <c r="AV8"/>
  <c r="AN8"/>
  <c r="AM8"/>
  <c r="V8"/>
  <c r="U8"/>
  <c r="M8"/>
  <c r="L8"/>
  <c r="AX8" s="1"/>
  <c r="AY8" s="1"/>
  <c r="AW7"/>
  <c r="AV7"/>
  <c r="AN7"/>
  <c r="AM7"/>
  <c r="V7"/>
  <c r="U7"/>
  <c r="M7"/>
  <c r="L7"/>
  <c r="AX7" s="1"/>
  <c r="AY7" s="1"/>
  <c r="AW6"/>
  <c r="AV6"/>
  <c r="AN6"/>
  <c r="AM6"/>
  <c r="V6"/>
  <c r="U6"/>
  <c r="M6"/>
  <c r="L6"/>
  <c r="AX6" s="1"/>
  <c r="AY6" s="1"/>
  <c r="AW5"/>
  <c r="AV5"/>
  <c r="AN5"/>
  <c r="AM5"/>
  <c r="V5"/>
  <c r="U5"/>
  <c r="M5"/>
  <c r="L5"/>
  <c r="AX5" s="1"/>
  <c r="AY5" s="1"/>
  <c r="AV4"/>
  <c r="AM4"/>
  <c r="U4"/>
  <c r="L4"/>
  <c r="AX4" s="1"/>
</calcChain>
</file>

<file path=xl/sharedStrings.xml><?xml version="1.0" encoding="utf-8"?>
<sst xmlns="http://schemas.openxmlformats.org/spreadsheetml/2006/main" count="208" uniqueCount="140">
  <si>
    <t>Список  участников олимпиады "Ученик 21 века : пробуем силы проявляем способности" Городской  тур 2020</t>
  </si>
  <si>
    <t>№пп</t>
  </si>
  <si>
    <t>Фамилия, имя ученика</t>
  </si>
  <si>
    <t>наименование ОУ</t>
  </si>
  <si>
    <t>Район</t>
  </si>
  <si>
    <t>ФИО учителя</t>
  </si>
  <si>
    <t>Русскй язык</t>
  </si>
  <si>
    <t>Математика</t>
  </si>
  <si>
    <t>Литературное чтение</t>
  </si>
  <si>
    <t xml:space="preserve"> Окружающий мир</t>
  </si>
  <si>
    <t>ОБЩИЙ ИТОГ</t>
  </si>
  <si>
    <t>задание1</t>
  </si>
  <si>
    <t>задание2</t>
  </si>
  <si>
    <t>задание3</t>
  </si>
  <si>
    <t>задание4</t>
  </si>
  <si>
    <t>задание5</t>
  </si>
  <si>
    <t>задание6</t>
  </si>
  <si>
    <t xml:space="preserve">итого </t>
  </si>
  <si>
    <t>задание7</t>
  </si>
  <si>
    <t>задание8</t>
  </si>
  <si>
    <t>задание9</t>
  </si>
  <si>
    <t>задание10</t>
  </si>
  <si>
    <t>задание11</t>
  </si>
  <si>
    <t>задание12</t>
  </si>
  <si>
    <t>задание13</t>
  </si>
  <si>
    <t>задание14</t>
  </si>
  <si>
    <t>задание15</t>
  </si>
  <si>
    <t>задание16</t>
  </si>
  <si>
    <t>ИТОГО</t>
  </si>
  <si>
    <t>Жебровский Даниил</t>
  </si>
  <si>
    <t>ГБОУ СОШ № 282 с углубленным изучением французского языка Кировского района Санкт-Петербурга</t>
  </si>
  <si>
    <t>Кировский</t>
  </si>
  <si>
    <t>Этнис Жанна Владимировна</t>
  </si>
  <si>
    <t>Миндыла Варвара</t>
  </si>
  <si>
    <t>ГБОУ Средняя школа № 274 с углубленным изучением иностранных языков Кировского района Санкт-Петербурга</t>
  </si>
  <si>
    <t>Романовская Наталия Валентиновна</t>
  </si>
  <si>
    <t>Ляшенко Виктория</t>
  </si>
  <si>
    <t xml:space="preserve">ГБОУ СОШ № 283 Кировского района Санкт-Петербурга </t>
  </si>
  <si>
    <t>Нестерова Светлана Евгеньевна</t>
  </si>
  <si>
    <t>Кундянок Родион</t>
  </si>
  <si>
    <t>ГБОУ лицей № 378 Кировского района Санкт-Петербурга</t>
  </si>
  <si>
    <t>Дудинкина Елена Викторовна</t>
  </si>
  <si>
    <t>Иванова Ульяна</t>
  </si>
  <si>
    <r>
      <t>ГБОУ гимназия № 32 "Гимназия петербургской культуры" Василеостровского района  Санкт-Петербурга</t>
    </r>
    <r>
      <rPr>
        <sz val="12"/>
        <color theme="1"/>
        <rFont val="Times New Roman"/>
        <family val="1"/>
        <charset val="204"/>
      </rPr>
      <t xml:space="preserve"> </t>
    </r>
  </si>
  <si>
    <t>Василеостровский</t>
  </si>
  <si>
    <t>Пчелкина Жанна Владимировна</t>
  </si>
  <si>
    <t>Чупалов Никита</t>
  </si>
  <si>
    <t>Минова Ульяна</t>
  </si>
  <si>
    <t>ГБОУ гимназия № 642 "Земля и Вселенная" Василеостровского района Санкт-Петербурга</t>
  </si>
  <si>
    <t>Пенева Елена Дмитриевна</t>
  </si>
  <si>
    <t>Соловьёва Маргарита</t>
  </si>
  <si>
    <t>ГБОУ гимназия 586 Василеостровского района Санкт-Петербурга</t>
  </si>
  <si>
    <t>Кравченко Галина Борисовна</t>
  </si>
  <si>
    <t>Кубрин Матфей</t>
  </si>
  <si>
    <t>ГБОУ школа № 476 Колпинского района Санкт-Петербурга</t>
  </si>
  <si>
    <t>Колпинский</t>
  </si>
  <si>
    <t>Александрова Ольга Вениаминовна</t>
  </si>
  <si>
    <t>Шесточенко Анна</t>
  </si>
  <si>
    <t>ГБОУ СОШ № 589 Колпинского района Санкт-Петербурга</t>
  </si>
  <si>
    <t>Мельникова Альбина Альбертовна</t>
  </si>
  <si>
    <t>Сидоренко Артём</t>
  </si>
  <si>
    <t xml:space="preserve">ГБОУ лицей № 369  Красносельского района Санкт-Петербурга </t>
  </si>
  <si>
    <t>Красносельскй</t>
  </si>
  <si>
    <t>Дудник Ирина Григорьевна</t>
  </si>
  <si>
    <t>Антонов Артём</t>
  </si>
  <si>
    <t>ГБОУ СОШ № 509 Красносельского района Санкт-Петербурга</t>
  </si>
  <si>
    <t>Шубина Ольга Николаевна</t>
  </si>
  <si>
    <t>Кудряшов Артём</t>
  </si>
  <si>
    <t>Омаров Артем</t>
  </si>
  <si>
    <t>ГБОУ лицей 419 Петродворцового района Санкт-Петербурга</t>
  </si>
  <si>
    <t>Петродворцовый</t>
  </si>
  <si>
    <t>Сабурова Татьяна Григорьевна</t>
  </si>
  <si>
    <t>Кривская Вера</t>
  </si>
  <si>
    <t>Кирьянова Анна Игоревна</t>
  </si>
  <si>
    <t>Евдокимова Полина</t>
  </si>
  <si>
    <t>Гафарова Гюльнара Иршатовна</t>
  </si>
  <si>
    <t>Гармаш Владимир</t>
  </si>
  <si>
    <t>ГБОУ СОШ 412 Петродворцового района Санкт-Петербурга</t>
  </si>
  <si>
    <t>Фролова Марина Владимировна</t>
  </si>
  <si>
    <t>Волкова Вера</t>
  </si>
  <si>
    <t>ГБОУ школа 457 с углубленным изучением английского языка Выборгского языка Санкт-Петербурга</t>
  </si>
  <si>
    <t>Выборгский</t>
  </si>
  <si>
    <t>Алексеева Татьяна Викторовна</t>
  </si>
  <si>
    <t>Мазарченков Никита</t>
  </si>
  <si>
    <t>ГБОУ школа № 605 с углубленным изучением немецкого языка Выборгского района Санкт-Петербурга</t>
  </si>
  <si>
    <t>Чёрная Евгения Александровна</t>
  </si>
  <si>
    <t>Вайленко Роман</t>
  </si>
  <si>
    <t>Петрова Елена Евгеньевна</t>
  </si>
  <si>
    <t>Телешов Василий</t>
  </si>
  <si>
    <t>ГБОУ школа № 497 Невского района Санкт-Петербурга</t>
  </si>
  <si>
    <t>Невский</t>
  </si>
  <si>
    <t>Цуканова Виктория Петровна</t>
  </si>
  <si>
    <t>Дудко Иван</t>
  </si>
  <si>
    <t xml:space="preserve">ГБОУ школа  № 571 Невского района Санкт-Петербурга </t>
  </si>
  <si>
    <t>Шепелявцева Лариса Александровна</t>
  </si>
  <si>
    <t>Арбузова Варвара</t>
  </si>
  <si>
    <t xml:space="preserve">ГБОУ школа № 332  Невского района Санкт-Петербурга </t>
  </si>
  <si>
    <t xml:space="preserve">Емельяненко Марина Валентиновна </t>
  </si>
  <si>
    <t>Дорожкина Вера</t>
  </si>
  <si>
    <t>ГБОУ школа № 46 с углубленным изучением английского языка Приморского района Санкт-Петербурга</t>
  </si>
  <si>
    <t>Приморский</t>
  </si>
  <si>
    <t>Мищенко Ольга Анатольевна</t>
  </si>
  <si>
    <t>Царева Екатерина</t>
  </si>
  <si>
    <t>ГБОУ школа № 634 с углубленным изучением английского языка Приморского района Санкт-Петербурга</t>
  </si>
  <si>
    <t>Рожкова Наталья Николаевна</t>
  </si>
  <si>
    <t>Токарев Тарас</t>
  </si>
  <si>
    <t>ГБОУ лицей № 64 Приморского района Санкт-Петербурга</t>
  </si>
  <si>
    <t>Голубева Ольга Борисовна</t>
  </si>
  <si>
    <t>Резвова Мария</t>
  </si>
  <si>
    <t>ГБОУ школа №306 с углубленным изучением английского языка Адмиралтейского района Санкт-Петербурга</t>
  </si>
  <si>
    <t>Адмиралтейский</t>
  </si>
  <si>
    <t>Смирнова Людмила Васильевна</t>
  </si>
  <si>
    <t>Жгарев Артём</t>
  </si>
  <si>
    <t>Ершов Никита</t>
  </si>
  <si>
    <t>Атласова Василиса</t>
  </si>
  <si>
    <t>ГБОУ СОШ 121 Калининского района Санкт-Петербурга</t>
  </si>
  <si>
    <t>Калининский</t>
  </si>
  <si>
    <t>Варзонина Ольга Владимировна</t>
  </si>
  <si>
    <t>Демчук Вероника</t>
  </si>
  <si>
    <t>Аминова Рамиля Хайретдиновна</t>
  </si>
  <si>
    <t>Сумкина Анастасия</t>
  </si>
  <si>
    <t>Хегай Юрий</t>
  </si>
  <si>
    <t>ГБОУ СОШ № 146 имени Максима Калинина Калининского района Санкт-Петербурга</t>
  </si>
  <si>
    <t>Максимова Татьяна Сергеевна</t>
  </si>
  <si>
    <t>Дрозд Алиса</t>
  </si>
  <si>
    <t>ГБОУ СОШ № 316  с углубленным изучением английского языка Фрунзенского района Санкт-Петербурга</t>
  </si>
  <si>
    <t>Фрунзенский</t>
  </si>
  <si>
    <t>Гудым  Елена Юрьевна</t>
  </si>
  <si>
    <t>Дрозд Виолетта</t>
  </si>
  <si>
    <t>Иванов Глеб</t>
  </si>
  <si>
    <t>ГБОУ СОШ № 312 Фрунзенского района Санкт-Петербурга</t>
  </si>
  <si>
    <t>Стрерлина Марина Львовна</t>
  </si>
  <si>
    <t xml:space="preserve">Лысенков Павел </t>
  </si>
  <si>
    <t>Кошманова Юлия Борисовна</t>
  </si>
  <si>
    <t>Алькимович Ксения</t>
  </si>
  <si>
    <t>ГБОУ гимназия № 209 Центрального района Санкт-Петербурга "Павловская гимназия"</t>
  </si>
  <si>
    <t>Центральный</t>
  </si>
  <si>
    <t>Иванова Марина Вячеславовна</t>
  </si>
  <si>
    <t>Шашкова Екатерина</t>
  </si>
  <si>
    <t>Усманова Эльвира Руановна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</si>
</sst>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8FA76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textRotation="90" wrapText="1" shrinkToFit="1"/>
    </xf>
    <xf numFmtId="0" fontId="2" fillId="2" borderId="1" xfId="0" applyFont="1" applyFill="1" applyBorder="1" applyAlignment="1">
      <alignment horizontal="center" vertical="center" textRotation="90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textRotation="90" wrapText="1" shrinkToFit="1"/>
    </xf>
    <xf numFmtId="0" fontId="2" fillId="3" borderId="1" xfId="0" applyFont="1" applyFill="1" applyBorder="1" applyAlignment="1">
      <alignment horizontal="center" vertical="center" textRotation="90" wrapText="1" shrinkToFit="1"/>
    </xf>
    <xf numFmtId="0" fontId="3" fillId="3" borderId="1" xfId="0" applyFont="1" applyFill="1" applyBorder="1" applyAlignment="1">
      <alignment horizontal="center" vertical="center" textRotation="90" wrapText="1" shrinkToFit="1"/>
    </xf>
    <xf numFmtId="0" fontId="1" fillId="4" borderId="1" xfId="0" applyFont="1" applyFill="1" applyBorder="1" applyAlignment="1">
      <alignment horizontal="center" vertical="center" textRotation="90" wrapText="1" shrinkToFit="1"/>
    </xf>
    <xf numFmtId="0" fontId="2" fillId="4" borderId="3" xfId="0" applyFont="1" applyFill="1" applyBorder="1" applyAlignment="1">
      <alignment horizontal="center" vertical="center" textRotation="90" wrapText="1" shrinkToFit="1"/>
    </xf>
    <xf numFmtId="0" fontId="2" fillId="4" borderId="1" xfId="0" applyFont="1" applyFill="1" applyBorder="1" applyAlignment="1">
      <alignment horizontal="center" vertical="center" textRotation="90" wrapText="1" shrinkToFit="1"/>
    </xf>
    <xf numFmtId="0" fontId="1" fillId="5" borderId="5" xfId="0" applyFont="1" applyFill="1" applyBorder="1" applyAlignment="1">
      <alignment horizontal="center" vertical="center" textRotation="90" wrapText="1" shrinkToFit="1"/>
    </xf>
    <xf numFmtId="0" fontId="1" fillId="5" borderId="1" xfId="0" applyFont="1" applyFill="1" applyBorder="1" applyAlignment="1">
      <alignment horizontal="center" vertical="center" textRotation="90" wrapText="1" shrinkToFit="1"/>
    </xf>
    <xf numFmtId="0" fontId="2" fillId="5" borderId="1" xfId="0" applyFont="1" applyFill="1" applyBorder="1" applyAlignment="1">
      <alignment horizontal="center" vertical="center" textRotation="90" wrapText="1" shrinkToFit="1"/>
    </xf>
    <xf numFmtId="0" fontId="3" fillId="5" borderId="1" xfId="0" applyFont="1" applyFill="1" applyBorder="1" applyAlignment="1">
      <alignment horizontal="center" vertical="center" textRotation="90" wrapText="1" shrinkToFit="1"/>
    </xf>
    <xf numFmtId="0" fontId="0" fillId="7" borderId="5" xfId="0" applyFill="1" applyBorder="1" applyAlignment="1">
      <alignment horizontal="center" vertical="center" wrapText="1" shrinkToFit="1"/>
    </xf>
    <xf numFmtId="0" fontId="0" fillId="7" borderId="9" xfId="0" applyFill="1" applyBorder="1" applyAlignment="1">
      <alignment horizontal="center" vertical="center" wrapText="1" shrinkToFit="1"/>
    </xf>
    <xf numFmtId="0" fontId="4" fillId="8" borderId="1" xfId="0" applyFont="1" applyFill="1" applyBorder="1" applyAlignment="1">
      <alignment horizontal="center" vertical="center" wrapText="1" shrinkToFit="1"/>
    </xf>
    <xf numFmtId="0" fontId="4" fillId="8" borderId="1" xfId="0" applyFont="1" applyFill="1" applyBorder="1" applyAlignment="1">
      <alignment horizontal="left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wrapText="1" shrinkToFit="1"/>
    </xf>
    <xf numFmtId="0" fontId="5" fillId="2" borderId="10" xfId="0" applyFont="1" applyFill="1" applyBorder="1" applyAlignment="1">
      <alignment horizontal="center" vertical="center" wrapText="1" shrinkToFit="1"/>
    </xf>
    <xf numFmtId="0" fontId="4" fillId="3" borderId="5" xfId="0" applyFont="1" applyFill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4" fillId="3" borderId="3" xfId="0" applyFont="1" applyFill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 shrinkToFit="1"/>
    </xf>
    <xf numFmtId="0" fontId="6" fillId="4" borderId="5" xfId="0" applyFont="1" applyFill="1" applyBorder="1" applyAlignment="1">
      <alignment horizontal="center" vertical="center" wrapText="1" shrinkToFit="1"/>
    </xf>
    <xf numFmtId="0" fontId="6" fillId="4" borderId="1" xfId="0" applyFont="1" applyFill="1" applyBorder="1" applyAlignment="1">
      <alignment horizontal="center" vertical="center" wrapText="1" shrinkToFit="1"/>
    </xf>
    <xf numFmtId="0" fontId="5" fillId="4" borderId="10" xfId="0" applyFont="1" applyFill="1" applyBorder="1" applyAlignment="1">
      <alignment horizontal="center" vertical="center" wrapText="1" shrinkToFit="1"/>
    </xf>
    <xf numFmtId="0" fontId="4" fillId="5" borderId="5" xfId="0" applyFont="1" applyFill="1" applyBorder="1" applyAlignment="1">
      <alignment horizontal="center" vertical="center" wrapText="1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4" fillId="5" borderId="3" xfId="0" applyFont="1" applyFill="1" applyBorder="1" applyAlignment="1">
      <alignment horizontal="center" vertical="center" wrapText="1" shrinkToFit="1"/>
    </xf>
    <xf numFmtId="0" fontId="5" fillId="5" borderId="10" xfId="0" applyFont="1" applyFill="1" applyBorder="1" applyAlignment="1">
      <alignment horizontal="center" vertical="center" wrapText="1" shrinkToFit="1"/>
    </xf>
    <xf numFmtId="0" fontId="3" fillId="5" borderId="1" xfId="0" applyFont="1" applyFill="1" applyBorder="1" applyAlignment="1">
      <alignment horizontal="center" vertical="center" wrapText="1" shrinkToFit="1"/>
    </xf>
    <xf numFmtId="0" fontId="5" fillId="7" borderId="11" xfId="0" applyFont="1" applyFill="1" applyBorder="1" applyAlignment="1">
      <alignment horizontal="center" vertical="center" wrapText="1" shrinkToFit="1"/>
    </xf>
    <xf numFmtId="0" fontId="7" fillId="9" borderId="1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left" vertical="center" shrinkToFit="1"/>
    </xf>
    <xf numFmtId="0" fontId="7" fillId="10" borderId="1" xfId="0" applyFont="1" applyFill="1" applyBorder="1" applyAlignment="1">
      <alignment horizontal="left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8" fillId="4" borderId="1" xfId="0" applyFont="1" applyFill="1" applyBorder="1" applyAlignment="1">
      <alignment horizontal="center" vertical="center" wrapText="1" shrinkToFit="1"/>
    </xf>
    <xf numFmtId="0" fontId="9" fillId="7" borderId="9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11" borderId="1" xfId="0" applyFont="1" applyFill="1" applyBorder="1" applyAlignment="1">
      <alignment horizontal="left" vertical="center" shrinkToFit="1"/>
    </xf>
    <xf numFmtId="0" fontId="7" fillId="12" borderId="1" xfId="0" applyFont="1" applyFill="1" applyBorder="1" applyAlignment="1">
      <alignment horizontal="left" vertical="center" shrinkToFit="1"/>
    </xf>
    <xf numFmtId="0" fontId="7" fillId="13" borderId="1" xfId="0" applyFont="1" applyFill="1" applyBorder="1" applyAlignment="1">
      <alignment horizontal="left" vertical="center" shrinkToFit="1"/>
    </xf>
    <xf numFmtId="0" fontId="7" fillId="14" borderId="1" xfId="0" applyFont="1" applyFill="1" applyBorder="1" applyAlignment="1">
      <alignment horizontal="left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7" fillId="15" borderId="1" xfId="0" applyFont="1" applyFill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left" vertical="center" shrinkToFit="1"/>
    </xf>
    <xf numFmtId="0" fontId="7" fillId="16" borderId="1" xfId="0" applyFont="1" applyFill="1" applyBorder="1" applyAlignment="1">
      <alignment horizontal="left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2" fillId="0" borderId="10" xfId="0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wrapText="1" shrinkToFit="1"/>
    </xf>
    <xf numFmtId="0" fontId="9" fillId="0" borderId="9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shrinkToFit="1"/>
    </xf>
    <xf numFmtId="0" fontId="7" fillId="17" borderId="1" xfId="0" applyFont="1" applyFill="1" applyBorder="1" applyAlignment="1">
      <alignment horizontal="left" vertical="center" shrinkToFit="1"/>
    </xf>
    <xf numFmtId="0" fontId="7" fillId="18" borderId="1" xfId="0" applyFont="1" applyFill="1" applyBorder="1" applyAlignment="1">
      <alignment horizontal="left" vertical="center" shrinkToFit="1"/>
    </xf>
    <xf numFmtId="0" fontId="7" fillId="19" borderId="1" xfId="0" applyFont="1" applyFill="1" applyBorder="1" applyAlignment="1">
      <alignment horizontal="left" vertical="center" shrinkToFit="1"/>
    </xf>
    <xf numFmtId="0" fontId="7" fillId="20" borderId="1" xfId="0" applyFont="1" applyFill="1" applyBorder="1" applyAlignment="1">
      <alignment horizontal="left" vertical="center" shrinkToFit="1"/>
    </xf>
    <xf numFmtId="0" fontId="0" fillId="0" borderId="0" xfId="0" applyAlignment="1">
      <alignment horizontal="left" vertical="center" wrapText="1" shrinkToFit="1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5" xfId="0" applyFont="1" applyFill="1" applyBorder="1" applyAlignment="1" applyProtection="1">
      <alignment horizontal="center" vertical="center"/>
      <protection locked="0"/>
    </xf>
    <xf numFmtId="0" fontId="0" fillId="6" borderId="6" xfId="0" applyFill="1" applyBorder="1" applyAlignment="1">
      <alignment horizontal="center" vertical="center" wrapText="1" shrinkToFit="1"/>
    </xf>
    <xf numFmtId="0" fontId="0" fillId="6" borderId="7" xfId="0" applyFill="1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8" xfId="0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4" borderId="1" xfId="0" applyFont="1" applyFill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left" vertical="center" shrinkToFit="1"/>
    </xf>
    <xf numFmtId="0" fontId="1" fillId="10" borderId="1" xfId="0" applyFont="1" applyFill="1" applyBorder="1" applyAlignment="1">
      <alignment horizontal="center" vertical="center" wrapText="1" shrinkToFit="1"/>
    </xf>
    <xf numFmtId="0" fontId="8" fillId="21" borderId="1" xfId="0" applyFont="1" applyFill="1" applyBorder="1" applyAlignment="1">
      <alignment horizontal="center" vertical="center" wrapText="1" shrinkToFit="1"/>
    </xf>
    <xf numFmtId="0" fontId="7" fillId="21" borderId="1" xfId="0" applyFont="1" applyFill="1" applyBorder="1" applyAlignment="1">
      <alignment horizontal="left" vertical="center" shrinkToFit="1"/>
    </xf>
    <xf numFmtId="0" fontId="11" fillId="0" borderId="1" xfId="0" applyFont="1" applyBorder="1" applyAlignment="1">
      <alignment horizontal="left" vertical="center" shrinkToFit="1"/>
    </xf>
    <xf numFmtId="0" fontId="9" fillId="21" borderId="9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43"/>
  <sheetViews>
    <sheetView tabSelected="1" workbookViewId="0">
      <pane xSplit="5" ySplit="7" topLeftCell="AQ8" activePane="bottomRight" state="frozen"/>
      <selection pane="topRight" activeCell="F1" sqref="F1"/>
      <selection pane="bottomLeft" activeCell="A8" sqref="A8"/>
      <selection pane="bottomRight" activeCell="AY7" sqref="AY7"/>
    </sheetView>
  </sheetViews>
  <sheetFormatPr defaultRowHeight="15"/>
  <cols>
    <col min="1" max="1" width="5.7109375" style="3" customWidth="1"/>
    <col min="2" max="2" width="23.7109375" style="81" customWidth="1"/>
    <col min="3" max="3" width="25.42578125" style="81" customWidth="1"/>
    <col min="4" max="4" width="19.85546875" style="81" customWidth="1"/>
    <col min="5" max="5" width="8.85546875" style="81" customWidth="1"/>
    <col min="6" max="11" width="4.28515625" style="3" customWidth="1"/>
    <col min="12" max="12" width="5" style="3" customWidth="1"/>
    <col min="13" max="13" width="12.42578125" style="3" customWidth="1"/>
    <col min="14" max="21" width="4.28515625" style="3" customWidth="1"/>
    <col min="22" max="22" width="12.28515625" style="3" customWidth="1"/>
    <col min="23" max="39" width="4.28515625" style="3" customWidth="1"/>
    <col min="40" max="40" width="13.42578125" style="3" customWidth="1"/>
    <col min="41" max="47" width="4.28515625" style="3" customWidth="1"/>
    <col min="48" max="48" width="6.28515625" style="3" customWidth="1"/>
    <col min="49" max="49" width="12.28515625" style="3" customWidth="1"/>
    <col min="50" max="50" width="9.140625" style="2"/>
    <col min="51" max="51" width="20" style="2" bestFit="1" customWidth="1"/>
    <col min="52" max="16384" width="9.140625" style="3"/>
  </cols>
  <sheetData>
    <row r="1" spans="1:51" ht="36.75" customHeight="1" thickBo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51" ht="18.75" customHeight="1">
      <c r="A2" s="88" t="s">
        <v>1</v>
      </c>
      <c r="B2" s="88" t="s">
        <v>2</v>
      </c>
      <c r="C2" s="88" t="s">
        <v>3</v>
      </c>
      <c r="D2" s="89" t="s">
        <v>4</v>
      </c>
      <c r="E2" s="88" t="s">
        <v>5</v>
      </c>
      <c r="F2" s="91" t="s">
        <v>6</v>
      </c>
      <c r="G2" s="91"/>
      <c r="H2" s="91"/>
      <c r="I2" s="91"/>
      <c r="J2" s="91"/>
      <c r="K2" s="91"/>
      <c r="L2" s="91"/>
      <c r="M2" s="91"/>
      <c r="N2" s="92" t="s">
        <v>7</v>
      </c>
      <c r="O2" s="92"/>
      <c r="P2" s="92"/>
      <c r="Q2" s="92"/>
      <c r="R2" s="92"/>
      <c r="S2" s="92"/>
      <c r="T2" s="92"/>
      <c r="U2" s="92"/>
      <c r="V2" s="92"/>
      <c r="W2" s="93" t="s">
        <v>8</v>
      </c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82" t="s">
        <v>9</v>
      </c>
      <c r="AP2" s="83"/>
      <c r="AQ2" s="83"/>
      <c r="AR2" s="83"/>
      <c r="AS2" s="83"/>
      <c r="AT2" s="83"/>
      <c r="AU2" s="83"/>
      <c r="AV2" s="83"/>
      <c r="AW2" s="84"/>
      <c r="AX2" s="85" t="s">
        <v>10</v>
      </c>
      <c r="AY2" s="86"/>
    </row>
    <row r="3" spans="1:51" ht="57">
      <c r="A3" s="88"/>
      <c r="B3" s="88"/>
      <c r="C3" s="88"/>
      <c r="D3" s="90"/>
      <c r="E3" s="88"/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5" t="s">
        <v>17</v>
      </c>
      <c r="M3" s="6"/>
      <c r="N3" s="7" t="s">
        <v>11</v>
      </c>
      <c r="O3" s="7" t="s">
        <v>12</v>
      </c>
      <c r="P3" s="7" t="s">
        <v>13</v>
      </c>
      <c r="Q3" s="7" t="s">
        <v>14</v>
      </c>
      <c r="R3" s="7" t="s">
        <v>15</v>
      </c>
      <c r="S3" s="7" t="s">
        <v>16</v>
      </c>
      <c r="T3" s="7" t="s">
        <v>18</v>
      </c>
      <c r="U3" s="8" t="s">
        <v>17</v>
      </c>
      <c r="V3" s="9"/>
      <c r="W3" s="10" t="s">
        <v>11</v>
      </c>
      <c r="X3" s="10" t="s">
        <v>12</v>
      </c>
      <c r="Y3" s="10" t="s">
        <v>13</v>
      </c>
      <c r="Z3" s="10" t="s">
        <v>14</v>
      </c>
      <c r="AA3" s="10" t="s">
        <v>15</v>
      </c>
      <c r="AB3" s="10" t="s">
        <v>16</v>
      </c>
      <c r="AC3" s="10" t="s">
        <v>18</v>
      </c>
      <c r="AD3" s="10" t="s">
        <v>19</v>
      </c>
      <c r="AE3" s="10" t="s">
        <v>20</v>
      </c>
      <c r="AF3" s="10" t="s">
        <v>21</v>
      </c>
      <c r="AG3" s="10" t="s">
        <v>22</v>
      </c>
      <c r="AH3" s="10" t="s">
        <v>23</v>
      </c>
      <c r="AI3" s="10" t="s">
        <v>24</v>
      </c>
      <c r="AJ3" s="10" t="s">
        <v>25</v>
      </c>
      <c r="AK3" s="10" t="s">
        <v>26</v>
      </c>
      <c r="AL3" s="10" t="s">
        <v>27</v>
      </c>
      <c r="AM3" s="11" t="s">
        <v>17</v>
      </c>
      <c r="AN3" s="12"/>
      <c r="AO3" s="13" t="s">
        <v>11</v>
      </c>
      <c r="AP3" s="14" t="s">
        <v>12</v>
      </c>
      <c r="AQ3" s="14" t="s">
        <v>13</v>
      </c>
      <c r="AR3" s="14" t="s">
        <v>14</v>
      </c>
      <c r="AS3" s="14" t="s">
        <v>15</v>
      </c>
      <c r="AT3" s="14" t="s">
        <v>16</v>
      </c>
      <c r="AU3" s="14" t="s">
        <v>18</v>
      </c>
      <c r="AV3" s="15" t="s">
        <v>17</v>
      </c>
      <c r="AW3" s="16"/>
      <c r="AX3" s="17" t="s">
        <v>28</v>
      </c>
      <c r="AY3" s="18"/>
    </row>
    <row r="4" spans="1:51" ht="18.75">
      <c r="A4" s="19"/>
      <c r="B4" s="20"/>
      <c r="C4" s="20"/>
      <c r="D4" s="20"/>
      <c r="E4" s="20"/>
      <c r="F4" s="21">
        <v>5</v>
      </c>
      <c r="G4" s="21">
        <v>5</v>
      </c>
      <c r="H4" s="21">
        <v>6.5</v>
      </c>
      <c r="I4" s="21">
        <v>5</v>
      </c>
      <c r="J4" s="21">
        <v>4.5</v>
      </c>
      <c r="K4" s="22">
        <v>6</v>
      </c>
      <c r="L4" s="23">
        <f>SUM(F4:K4)</f>
        <v>32</v>
      </c>
      <c r="M4" s="6"/>
      <c r="N4" s="24">
        <v>3</v>
      </c>
      <c r="O4" s="25">
        <v>3</v>
      </c>
      <c r="P4" s="25">
        <v>4</v>
      </c>
      <c r="Q4" s="25">
        <v>4</v>
      </c>
      <c r="R4" s="25">
        <v>4</v>
      </c>
      <c r="S4" s="26">
        <v>5</v>
      </c>
      <c r="T4" s="26">
        <v>5</v>
      </c>
      <c r="U4" s="27">
        <f>SUM(N4:T4)</f>
        <v>28</v>
      </c>
      <c r="V4" s="28"/>
      <c r="W4" s="29">
        <v>5</v>
      </c>
      <c r="X4" s="30">
        <v>1</v>
      </c>
      <c r="Y4" s="30">
        <v>1</v>
      </c>
      <c r="Z4" s="30">
        <v>3</v>
      </c>
      <c r="AA4" s="30">
        <v>1</v>
      </c>
      <c r="AB4" s="30">
        <v>1</v>
      </c>
      <c r="AC4" s="30">
        <v>5</v>
      </c>
      <c r="AD4" s="30">
        <v>5</v>
      </c>
      <c r="AE4" s="30">
        <v>3</v>
      </c>
      <c r="AF4" s="30">
        <v>5</v>
      </c>
      <c r="AG4" s="30">
        <v>2</v>
      </c>
      <c r="AH4" s="30">
        <v>4</v>
      </c>
      <c r="AI4" s="30">
        <v>2</v>
      </c>
      <c r="AJ4" s="30">
        <v>5</v>
      </c>
      <c r="AK4" s="30">
        <v>3</v>
      </c>
      <c r="AL4" s="30">
        <v>3</v>
      </c>
      <c r="AM4" s="31">
        <f>SUM(W4:AL4)</f>
        <v>49</v>
      </c>
      <c r="AN4" s="12"/>
      <c r="AO4" s="32">
        <v>2</v>
      </c>
      <c r="AP4" s="33">
        <v>6</v>
      </c>
      <c r="AQ4" s="33">
        <v>4</v>
      </c>
      <c r="AR4" s="33">
        <v>3</v>
      </c>
      <c r="AS4" s="33">
        <v>2</v>
      </c>
      <c r="AT4" s="34">
        <v>2</v>
      </c>
      <c r="AU4" s="34">
        <v>7</v>
      </c>
      <c r="AV4" s="35">
        <f>SUM(AO4:AU4)</f>
        <v>26</v>
      </c>
      <c r="AW4" s="36"/>
      <c r="AX4" s="37">
        <f>L4+U4+AM4+AV4</f>
        <v>135</v>
      </c>
      <c r="AY4" s="18"/>
    </row>
    <row r="5" spans="1:51" s="48" customFormat="1" ht="18.75">
      <c r="A5" s="38">
        <v>1</v>
      </c>
      <c r="B5" s="39" t="s">
        <v>29</v>
      </c>
      <c r="C5" s="39" t="s">
        <v>30</v>
      </c>
      <c r="D5" s="40" t="s">
        <v>31</v>
      </c>
      <c r="E5" s="39" t="s">
        <v>32</v>
      </c>
      <c r="F5" s="41">
        <v>4</v>
      </c>
      <c r="G5" s="41">
        <v>3</v>
      </c>
      <c r="H5" s="41">
        <v>3</v>
      </c>
      <c r="I5" s="41">
        <v>0</v>
      </c>
      <c r="J5" s="41">
        <v>3.5</v>
      </c>
      <c r="K5" s="42">
        <v>4.5</v>
      </c>
      <c r="L5" s="43">
        <f t="shared" ref="L5" si="0">SUM(F5:K5)</f>
        <v>18</v>
      </c>
      <c r="M5" s="6" t="str">
        <f>IF(L5&gt;=27,"Победитель",IF(L5&gt;=26,"ПРИЗЁР 2м",IF(L5&gt;=23,"Призёр3м",IF(L5&gt;=21,"4место",IF(L5&gt;=0,"Участник")))))</f>
        <v>Участник</v>
      </c>
      <c r="N5" s="44">
        <v>0</v>
      </c>
      <c r="O5" s="41">
        <v>3</v>
      </c>
      <c r="P5" s="41">
        <v>0</v>
      </c>
      <c r="Q5" s="41">
        <v>4</v>
      </c>
      <c r="R5" s="41">
        <v>0</v>
      </c>
      <c r="S5" s="42">
        <v>0</v>
      </c>
      <c r="T5" s="42">
        <v>5</v>
      </c>
      <c r="U5" s="43">
        <f t="shared" ref="U5:U43" si="1">SUM(N5:T5)</f>
        <v>12</v>
      </c>
      <c r="V5" s="28" t="str">
        <f>IF(U5&gt;=25,"Победитель", IF(U5&gt;=21,"ПРИЗЁР2м", IF(U5&gt;=19,"Призёр3м", IF(U5&gt;=18,"4место", IF(U5&gt;=0,"Участник", )))))</f>
        <v>Участник</v>
      </c>
      <c r="W5" s="44">
        <v>4</v>
      </c>
      <c r="X5" s="41">
        <v>0</v>
      </c>
      <c r="Y5" s="41">
        <v>0</v>
      </c>
      <c r="Z5" s="41">
        <v>2</v>
      </c>
      <c r="AA5" s="41">
        <v>1</v>
      </c>
      <c r="AB5" s="41">
        <v>0</v>
      </c>
      <c r="AC5" s="41">
        <v>4</v>
      </c>
      <c r="AD5" s="41">
        <v>0</v>
      </c>
      <c r="AE5" s="41">
        <v>1</v>
      </c>
      <c r="AF5" s="41">
        <v>3</v>
      </c>
      <c r="AG5" s="41">
        <v>2</v>
      </c>
      <c r="AH5" s="41">
        <v>3</v>
      </c>
      <c r="AI5" s="41">
        <v>1</v>
      </c>
      <c r="AJ5" s="41">
        <v>3</v>
      </c>
      <c r="AK5" s="41">
        <v>1</v>
      </c>
      <c r="AL5" s="41">
        <v>1</v>
      </c>
      <c r="AM5" s="45">
        <f>SUM(W5:AL5)</f>
        <v>26</v>
      </c>
      <c r="AN5" s="46" t="str">
        <f t="shared" ref="AN5:AN43" si="2">IF(AM5&gt;=43,"Победитель", IF(AM5&gt;=36,"ПРИЗЁР 2 м", IF(AM5&gt;=31,"Призёр3м", IF(AM5&gt;=28,"4место", IF(AM5&gt;=0,"Участник")))))</f>
        <v>Участник</v>
      </c>
      <c r="AO5" s="44">
        <v>2</v>
      </c>
      <c r="AP5" s="41">
        <v>4</v>
      </c>
      <c r="AQ5" s="41">
        <v>0.5</v>
      </c>
      <c r="AR5" s="41">
        <v>2</v>
      </c>
      <c r="AS5" s="41">
        <v>0.5</v>
      </c>
      <c r="AT5" s="42">
        <v>1.5</v>
      </c>
      <c r="AU5" s="42">
        <v>4</v>
      </c>
      <c r="AV5" s="43">
        <f t="shared" ref="AV5:AV43" si="3">SUM(AO5:AU5)</f>
        <v>14.5</v>
      </c>
      <c r="AW5" s="36" t="str">
        <f>IF(AV5&gt;=22,"Победитель", IF(AV5&gt;=19,"ПРИЗЁР2м", IF(AV5&gt;=16,"Призёр3м", IF(AV5&gt;=14,"4место", IF(AV5&gt;=0,"Участник", )))))</f>
        <v>4место</v>
      </c>
      <c r="AX5" s="37">
        <f t="shared" ref="AX5:AX43" si="4">L5+U5+AM5+AV5</f>
        <v>70.5</v>
      </c>
      <c r="AY5" s="47" t="str">
        <f>IF(AX5&gt;=115,"Победитель", IF(AX5&gt;=95,"ПРИЗЁР 2 место", IF(AX5&gt;=80,"Призёр 3 место", IF(AX5&gt;=60,"4место", IF(AX5&gt;=0,"Участник")))))</f>
        <v>4место</v>
      </c>
    </row>
    <row r="6" spans="1:51" s="48" customFormat="1" ht="22.5" customHeight="1">
      <c r="A6" s="49">
        <v>2</v>
      </c>
      <c r="B6" s="40" t="s">
        <v>33</v>
      </c>
      <c r="C6" s="39" t="s">
        <v>34</v>
      </c>
      <c r="D6" s="40" t="s">
        <v>31</v>
      </c>
      <c r="E6" s="94" t="s">
        <v>35</v>
      </c>
      <c r="F6" s="41">
        <v>4</v>
      </c>
      <c r="G6" s="41">
        <v>4</v>
      </c>
      <c r="H6" s="41">
        <v>6</v>
      </c>
      <c r="I6" s="41">
        <v>2</v>
      </c>
      <c r="J6" s="41">
        <v>4.5</v>
      </c>
      <c r="K6" s="42">
        <v>2.5</v>
      </c>
      <c r="L6" s="43">
        <f t="shared" ref="L6:L43" si="5">SUM(F6:K6)</f>
        <v>23</v>
      </c>
      <c r="M6" s="95" t="str">
        <f t="shared" ref="M6:M43" si="6">IF(L6&gt;=27,"Победитель",IF(L6&gt;=26,"ПРИЗЁР 2м",IF(L6&gt;=23,"Призёр3м",IF(L6&gt;=21,"4место",IF(L6&gt;=0,"Участник")))))</f>
        <v>Призёр3м</v>
      </c>
      <c r="N6" s="44">
        <v>3</v>
      </c>
      <c r="O6" s="41">
        <v>3</v>
      </c>
      <c r="P6" s="41">
        <v>4</v>
      </c>
      <c r="Q6" s="41">
        <v>2</v>
      </c>
      <c r="R6" s="41">
        <v>0</v>
      </c>
      <c r="S6" s="42">
        <v>0</v>
      </c>
      <c r="T6" s="42">
        <v>4</v>
      </c>
      <c r="U6" s="43">
        <f t="shared" si="1"/>
        <v>16</v>
      </c>
      <c r="V6" s="28" t="str">
        <f t="shared" ref="V6:V43" si="7">IF(U6&gt;=25,"Победитель", IF(U6&gt;=21,"ПРИЗЁР2м", IF(U6&gt;=19,"Призёр3м", IF(U6&gt;=18,"4место", IF(U6&gt;=0,"Участник", )))))</f>
        <v>Участник</v>
      </c>
      <c r="W6" s="44">
        <v>4</v>
      </c>
      <c r="X6" s="41">
        <v>0</v>
      </c>
      <c r="Y6" s="41">
        <v>1</v>
      </c>
      <c r="Z6" s="41">
        <v>1</v>
      </c>
      <c r="AA6" s="41">
        <v>1</v>
      </c>
      <c r="AB6" s="41">
        <v>1</v>
      </c>
      <c r="AC6" s="41">
        <v>3</v>
      </c>
      <c r="AD6" s="41">
        <v>1</v>
      </c>
      <c r="AE6" s="41">
        <v>0</v>
      </c>
      <c r="AF6" s="41">
        <v>4</v>
      </c>
      <c r="AG6" s="41">
        <v>1</v>
      </c>
      <c r="AH6" s="41">
        <v>2</v>
      </c>
      <c r="AI6" s="41">
        <v>1</v>
      </c>
      <c r="AJ6" s="41">
        <v>3</v>
      </c>
      <c r="AK6" s="41">
        <v>0</v>
      </c>
      <c r="AL6" s="41">
        <v>0</v>
      </c>
      <c r="AM6" s="45">
        <f t="shared" ref="AM6:AM43" si="8">SUM(W6:AL6)</f>
        <v>23</v>
      </c>
      <c r="AN6" s="46" t="str">
        <f t="shared" si="2"/>
        <v>Участник</v>
      </c>
      <c r="AO6" s="44">
        <v>0</v>
      </c>
      <c r="AP6" s="41">
        <v>4</v>
      </c>
      <c r="AQ6" s="41">
        <v>0</v>
      </c>
      <c r="AR6" s="41">
        <v>0</v>
      </c>
      <c r="AS6" s="41">
        <v>0</v>
      </c>
      <c r="AT6" s="42">
        <v>0</v>
      </c>
      <c r="AU6" s="42">
        <v>0</v>
      </c>
      <c r="AV6" s="43">
        <f t="shared" si="3"/>
        <v>4</v>
      </c>
      <c r="AW6" s="36" t="str">
        <f t="shared" ref="AW6:AW43" si="9">IF(AV6&gt;=22,"Победитель", IF(AV6&gt;=19,"ПРИЗЁР2м", IF(AV6&gt;=16,"Призёр3м", IF(AV6&gt;=14,"4место", IF(AV6&gt;=0,"Участник", )))))</f>
        <v>Участник</v>
      </c>
      <c r="AX6" s="37">
        <f t="shared" si="4"/>
        <v>66</v>
      </c>
      <c r="AY6" s="47" t="str">
        <f t="shared" ref="AY6:AY43" si="10">IF(AX6&gt;=115,"Победитель", IF(AX6&gt;=95,"ПРИЗЁР 2 место", IF(AX6&gt;=80,"Призёр 3 место", IF(AX6&gt;=60,"4место", IF(AX6&gt;=0,"Участник")))))</f>
        <v>4место</v>
      </c>
    </row>
    <row r="7" spans="1:51" s="48" customFormat="1" ht="20.25">
      <c r="A7" s="49">
        <v>3</v>
      </c>
      <c r="B7" s="97" t="s">
        <v>36</v>
      </c>
      <c r="C7" s="39" t="s">
        <v>37</v>
      </c>
      <c r="D7" s="40" t="s">
        <v>31</v>
      </c>
      <c r="E7" s="98" t="s">
        <v>38</v>
      </c>
      <c r="F7" s="41">
        <v>3.5</v>
      </c>
      <c r="G7" s="41">
        <v>3</v>
      </c>
      <c r="H7" s="41">
        <v>5.5</v>
      </c>
      <c r="I7" s="41">
        <v>4</v>
      </c>
      <c r="J7" s="41">
        <v>2.5</v>
      </c>
      <c r="K7" s="42">
        <v>4</v>
      </c>
      <c r="L7" s="43">
        <f>SUM(F7:K7)</f>
        <v>22.5</v>
      </c>
      <c r="M7" s="6" t="str">
        <f t="shared" si="6"/>
        <v>4место</v>
      </c>
      <c r="N7" s="44">
        <v>3</v>
      </c>
      <c r="O7" s="41">
        <v>2</v>
      </c>
      <c r="P7" s="41">
        <v>3</v>
      </c>
      <c r="Q7" s="41">
        <v>0</v>
      </c>
      <c r="R7" s="41">
        <v>0</v>
      </c>
      <c r="S7" s="42">
        <v>0</v>
      </c>
      <c r="T7" s="42">
        <v>4</v>
      </c>
      <c r="U7" s="43">
        <f t="shared" si="1"/>
        <v>12</v>
      </c>
      <c r="V7" s="28" t="str">
        <f t="shared" si="7"/>
        <v>Участник</v>
      </c>
      <c r="W7" s="44">
        <v>5</v>
      </c>
      <c r="X7" s="41">
        <v>1</v>
      </c>
      <c r="Y7" s="41">
        <v>1</v>
      </c>
      <c r="Z7" s="41">
        <v>2</v>
      </c>
      <c r="AA7" s="41">
        <v>1</v>
      </c>
      <c r="AB7" s="41">
        <v>1</v>
      </c>
      <c r="AC7" s="41">
        <v>3</v>
      </c>
      <c r="AD7" s="41">
        <v>3</v>
      </c>
      <c r="AE7" s="41">
        <v>2</v>
      </c>
      <c r="AF7" s="41">
        <v>4</v>
      </c>
      <c r="AG7" s="41">
        <v>2</v>
      </c>
      <c r="AH7" s="41">
        <v>2</v>
      </c>
      <c r="AI7" s="41">
        <v>1</v>
      </c>
      <c r="AJ7" s="41">
        <v>5</v>
      </c>
      <c r="AK7" s="41">
        <v>3</v>
      </c>
      <c r="AL7" s="41">
        <v>0</v>
      </c>
      <c r="AM7" s="45">
        <f t="shared" si="8"/>
        <v>36</v>
      </c>
      <c r="AN7" s="96" t="str">
        <f t="shared" si="2"/>
        <v>ПРИЗЁР 2 м</v>
      </c>
      <c r="AO7" s="44">
        <v>4</v>
      </c>
      <c r="AP7" s="41">
        <v>4</v>
      </c>
      <c r="AQ7" s="41">
        <v>3</v>
      </c>
      <c r="AR7" s="41">
        <v>0.5</v>
      </c>
      <c r="AS7" s="41">
        <v>0</v>
      </c>
      <c r="AT7" s="42">
        <v>0</v>
      </c>
      <c r="AU7" s="42">
        <v>0</v>
      </c>
      <c r="AV7" s="43">
        <f t="shared" si="3"/>
        <v>11.5</v>
      </c>
      <c r="AW7" s="36" t="str">
        <f t="shared" si="9"/>
        <v>Участник</v>
      </c>
      <c r="AX7" s="37">
        <f t="shared" si="4"/>
        <v>82</v>
      </c>
      <c r="AY7" s="99" t="str">
        <f t="shared" si="10"/>
        <v>Призёр 3 место</v>
      </c>
    </row>
    <row r="8" spans="1:51" s="48" customFormat="1" ht="18.75">
      <c r="A8" s="49">
        <v>4</v>
      </c>
      <c r="B8" s="39" t="s">
        <v>39</v>
      </c>
      <c r="C8" s="39" t="s">
        <v>40</v>
      </c>
      <c r="D8" s="40" t="s">
        <v>31</v>
      </c>
      <c r="E8" s="39" t="s">
        <v>41</v>
      </c>
      <c r="F8" s="41">
        <v>0</v>
      </c>
      <c r="G8" s="41">
        <v>0</v>
      </c>
      <c r="H8" s="41">
        <v>6</v>
      </c>
      <c r="I8" s="41">
        <v>0</v>
      </c>
      <c r="J8" s="41">
        <v>0.5</v>
      </c>
      <c r="K8" s="42">
        <v>6</v>
      </c>
      <c r="L8" s="43">
        <f t="shared" si="5"/>
        <v>12.5</v>
      </c>
      <c r="M8" s="6" t="str">
        <f t="shared" si="6"/>
        <v>Участник</v>
      </c>
      <c r="N8" s="44">
        <v>3</v>
      </c>
      <c r="O8" s="41">
        <v>0</v>
      </c>
      <c r="P8" s="41">
        <v>1</v>
      </c>
      <c r="Q8" s="41">
        <v>0</v>
      </c>
      <c r="R8" s="41">
        <v>0</v>
      </c>
      <c r="S8" s="42">
        <v>0</v>
      </c>
      <c r="T8" s="42">
        <v>5</v>
      </c>
      <c r="U8" s="43">
        <f t="shared" si="1"/>
        <v>9</v>
      </c>
      <c r="V8" s="28" t="str">
        <f t="shared" si="7"/>
        <v>Участник</v>
      </c>
      <c r="W8" s="44">
        <v>5</v>
      </c>
      <c r="X8" s="41">
        <v>0</v>
      </c>
      <c r="Y8" s="41">
        <v>1</v>
      </c>
      <c r="Z8" s="41">
        <v>3</v>
      </c>
      <c r="AA8" s="41">
        <v>1</v>
      </c>
      <c r="AB8" s="41">
        <v>0</v>
      </c>
      <c r="AC8" s="41">
        <v>3</v>
      </c>
      <c r="AD8" s="41">
        <v>3</v>
      </c>
      <c r="AE8" s="41">
        <v>0</v>
      </c>
      <c r="AF8" s="41">
        <v>3</v>
      </c>
      <c r="AG8" s="41">
        <v>2</v>
      </c>
      <c r="AH8" s="41">
        <v>2</v>
      </c>
      <c r="AI8" s="41">
        <v>1</v>
      </c>
      <c r="AJ8" s="41">
        <v>0</v>
      </c>
      <c r="AK8" s="41">
        <v>3</v>
      </c>
      <c r="AL8" s="41">
        <v>1</v>
      </c>
      <c r="AM8" s="45">
        <f t="shared" si="8"/>
        <v>28</v>
      </c>
      <c r="AN8" s="46" t="str">
        <f t="shared" si="2"/>
        <v>4место</v>
      </c>
      <c r="AO8" s="44">
        <v>1</v>
      </c>
      <c r="AP8" s="41">
        <v>5</v>
      </c>
      <c r="AQ8" s="41">
        <v>2</v>
      </c>
      <c r="AR8" s="41">
        <v>2</v>
      </c>
      <c r="AS8" s="41">
        <v>0</v>
      </c>
      <c r="AT8" s="42">
        <v>0</v>
      </c>
      <c r="AU8" s="42">
        <v>1</v>
      </c>
      <c r="AV8" s="43">
        <f t="shared" si="3"/>
        <v>11</v>
      </c>
      <c r="AW8" s="36" t="str">
        <f t="shared" si="9"/>
        <v>Участник</v>
      </c>
      <c r="AX8" s="37">
        <f t="shared" si="4"/>
        <v>60.5</v>
      </c>
      <c r="AY8" s="47" t="str">
        <f t="shared" si="10"/>
        <v>4место</v>
      </c>
    </row>
    <row r="9" spans="1:51" s="48" customFormat="1" ht="18.75">
      <c r="A9" s="49">
        <v>5</v>
      </c>
      <c r="B9" s="39" t="s">
        <v>42</v>
      </c>
      <c r="C9" s="39" t="s">
        <v>43</v>
      </c>
      <c r="D9" s="50" t="s">
        <v>44</v>
      </c>
      <c r="E9" s="39" t="s">
        <v>45</v>
      </c>
      <c r="F9" s="41">
        <v>2</v>
      </c>
      <c r="G9" s="41">
        <v>3</v>
      </c>
      <c r="H9" s="41">
        <v>5.5</v>
      </c>
      <c r="I9" s="41">
        <v>2</v>
      </c>
      <c r="J9" s="41">
        <v>4</v>
      </c>
      <c r="K9" s="42">
        <v>6</v>
      </c>
      <c r="L9" s="43">
        <f t="shared" si="5"/>
        <v>22.5</v>
      </c>
      <c r="M9" s="6" t="str">
        <f t="shared" si="6"/>
        <v>4место</v>
      </c>
      <c r="N9" s="44">
        <v>3</v>
      </c>
      <c r="O9" s="41">
        <v>3</v>
      </c>
      <c r="P9" s="41">
        <v>4</v>
      </c>
      <c r="Q9" s="41">
        <v>4</v>
      </c>
      <c r="R9" s="41">
        <v>2</v>
      </c>
      <c r="S9" s="42">
        <v>3</v>
      </c>
      <c r="T9" s="42">
        <v>0</v>
      </c>
      <c r="U9" s="43">
        <f t="shared" si="1"/>
        <v>19</v>
      </c>
      <c r="V9" s="28" t="str">
        <f t="shared" si="7"/>
        <v>Призёр3м</v>
      </c>
      <c r="W9" s="44">
        <v>4</v>
      </c>
      <c r="X9" s="41">
        <v>1</v>
      </c>
      <c r="Y9" s="41">
        <v>1</v>
      </c>
      <c r="Z9" s="41">
        <v>2</v>
      </c>
      <c r="AA9" s="41">
        <v>1</v>
      </c>
      <c r="AB9" s="41">
        <v>0</v>
      </c>
      <c r="AC9" s="41">
        <v>3</v>
      </c>
      <c r="AD9" s="41">
        <v>3</v>
      </c>
      <c r="AE9" s="41">
        <v>0</v>
      </c>
      <c r="AF9" s="41">
        <v>4</v>
      </c>
      <c r="AG9" s="41">
        <v>2</v>
      </c>
      <c r="AH9" s="41">
        <v>4</v>
      </c>
      <c r="AI9" s="41">
        <v>1</v>
      </c>
      <c r="AJ9" s="41">
        <v>2</v>
      </c>
      <c r="AK9" s="41">
        <v>3</v>
      </c>
      <c r="AL9" s="41">
        <v>1</v>
      </c>
      <c r="AM9" s="45">
        <f t="shared" si="8"/>
        <v>32</v>
      </c>
      <c r="AN9" s="46" t="str">
        <f t="shared" si="2"/>
        <v>Призёр3м</v>
      </c>
      <c r="AO9" s="44">
        <v>1</v>
      </c>
      <c r="AP9" s="41">
        <v>5</v>
      </c>
      <c r="AQ9" s="41">
        <v>2</v>
      </c>
      <c r="AR9" s="41">
        <v>1.5</v>
      </c>
      <c r="AS9" s="41">
        <v>0.5</v>
      </c>
      <c r="AT9" s="42">
        <v>2</v>
      </c>
      <c r="AU9" s="42">
        <v>7</v>
      </c>
      <c r="AV9" s="43">
        <f t="shared" si="3"/>
        <v>19</v>
      </c>
      <c r="AW9" s="36" t="str">
        <f t="shared" si="9"/>
        <v>ПРИЗЁР2м</v>
      </c>
      <c r="AX9" s="37">
        <f t="shared" si="4"/>
        <v>92.5</v>
      </c>
      <c r="AY9" s="47" t="str">
        <f t="shared" si="10"/>
        <v>Призёр 3 место</v>
      </c>
    </row>
    <row r="10" spans="1:51" s="48" customFormat="1" ht="18.75">
      <c r="A10" s="49">
        <v>6</v>
      </c>
      <c r="B10" s="39" t="s">
        <v>46</v>
      </c>
      <c r="C10" s="39" t="s">
        <v>43</v>
      </c>
      <c r="D10" s="50" t="s">
        <v>44</v>
      </c>
      <c r="E10" s="39" t="s">
        <v>45</v>
      </c>
      <c r="F10" s="41">
        <v>4</v>
      </c>
      <c r="G10" s="41">
        <v>3</v>
      </c>
      <c r="H10" s="41">
        <v>6</v>
      </c>
      <c r="I10" s="41">
        <v>3</v>
      </c>
      <c r="J10" s="41">
        <v>4</v>
      </c>
      <c r="K10" s="42">
        <v>6</v>
      </c>
      <c r="L10" s="43">
        <f t="shared" si="5"/>
        <v>26</v>
      </c>
      <c r="M10" s="6" t="str">
        <f t="shared" si="6"/>
        <v>ПРИЗЁР 2м</v>
      </c>
      <c r="N10" s="44">
        <v>1</v>
      </c>
      <c r="O10" s="41">
        <v>0</v>
      </c>
      <c r="P10" s="41">
        <v>2</v>
      </c>
      <c r="Q10" s="41">
        <v>2</v>
      </c>
      <c r="R10" s="41">
        <v>5</v>
      </c>
      <c r="S10" s="42">
        <v>0</v>
      </c>
      <c r="T10" s="42">
        <v>4</v>
      </c>
      <c r="U10" s="43">
        <f t="shared" si="1"/>
        <v>14</v>
      </c>
      <c r="V10" s="28" t="str">
        <f t="shared" si="7"/>
        <v>Участник</v>
      </c>
      <c r="W10" s="44">
        <v>5</v>
      </c>
      <c r="X10" s="41">
        <v>0</v>
      </c>
      <c r="Y10" s="41">
        <v>1</v>
      </c>
      <c r="Z10" s="41">
        <v>2</v>
      </c>
      <c r="AA10" s="41">
        <v>1</v>
      </c>
      <c r="AB10" s="41">
        <v>1</v>
      </c>
      <c r="AC10" s="41">
        <v>3</v>
      </c>
      <c r="AD10" s="41">
        <v>2</v>
      </c>
      <c r="AE10" s="41">
        <v>2</v>
      </c>
      <c r="AF10" s="41">
        <v>4</v>
      </c>
      <c r="AG10" s="41">
        <v>2</v>
      </c>
      <c r="AH10" s="41">
        <v>2</v>
      </c>
      <c r="AI10" s="41">
        <v>1</v>
      </c>
      <c r="AJ10" s="41">
        <v>5</v>
      </c>
      <c r="AK10" s="41">
        <v>2</v>
      </c>
      <c r="AL10" s="41">
        <v>3</v>
      </c>
      <c r="AM10" s="45">
        <f t="shared" si="8"/>
        <v>36</v>
      </c>
      <c r="AN10" s="46" t="str">
        <f t="shared" si="2"/>
        <v>ПРИЗЁР 2 м</v>
      </c>
      <c r="AO10" s="44">
        <v>2</v>
      </c>
      <c r="AP10" s="41">
        <v>5</v>
      </c>
      <c r="AQ10" s="41">
        <v>3</v>
      </c>
      <c r="AR10" s="41">
        <v>2.5</v>
      </c>
      <c r="AS10" s="41">
        <v>2</v>
      </c>
      <c r="AT10" s="42">
        <v>2</v>
      </c>
      <c r="AU10" s="42">
        <v>7</v>
      </c>
      <c r="AV10" s="43">
        <f t="shared" si="3"/>
        <v>23.5</v>
      </c>
      <c r="AW10" s="36" t="str">
        <f t="shared" si="9"/>
        <v>Победитель</v>
      </c>
      <c r="AX10" s="37">
        <f t="shared" si="4"/>
        <v>99.5</v>
      </c>
      <c r="AY10" s="47" t="str">
        <f t="shared" si="10"/>
        <v>ПРИЗЁР 2 место</v>
      </c>
    </row>
    <row r="11" spans="1:51" s="48" customFormat="1" ht="18.75">
      <c r="A11" s="49">
        <v>7</v>
      </c>
      <c r="B11" s="39" t="s">
        <v>47</v>
      </c>
      <c r="C11" s="39" t="s">
        <v>48</v>
      </c>
      <c r="D11" s="50" t="s">
        <v>44</v>
      </c>
      <c r="E11" s="39" t="s">
        <v>49</v>
      </c>
      <c r="F11" s="41">
        <v>4</v>
      </c>
      <c r="G11" s="41">
        <v>5</v>
      </c>
      <c r="H11" s="41">
        <v>5.5</v>
      </c>
      <c r="I11" s="41">
        <v>3</v>
      </c>
      <c r="J11" s="41">
        <v>4</v>
      </c>
      <c r="K11" s="42">
        <v>4</v>
      </c>
      <c r="L11" s="43">
        <f t="shared" si="5"/>
        <v>25.5</v>
      </c>
      <c r="M11" s="6" t="str">
        <f t="shared" si="6"/>
        <v>Призёр3м</v>
      </c>
      <c r="N11" s="44">
        <v>3</v>
      </c>
      <c r="O11" s="41">
        <v>3</v>
      </c>
      <c r="P11" s="41">
        <v>0</v>
      </c>
      <c r="Q11" s="41">
        <v>4</v>
      </c>
      <c r="R11" s="41">
        <v>0</v>
      </c>
      <c r="S11" s="42">
        <v>0</v>
      </c>
      <c r="T11" s="42">
        <v>5</v>
      </c>
      <c r="U11" s="43">
        <f t="shared" si="1"/>
        <v>15</v>
      </c>
      <c r="V11" s="28" t="str">
        <f t="shared" si="7"/>
        <v>Участник</v>
      </c>
      <c r="W11" s="44">
        <v>4</v>
      </c>
      <c r="X11" s="41">
        <v>1</v>
      </c>
      <c r="Y11" s="41">
        <v>1</v>
      </c>
      <c r="Z11" s="41">
        <v>2</v>
      </c>
      <c r="AA11" s="41">
        <v>1</v>
      </c>
      <c r="AB11" s="41">
        <v>0</v>
      </c>
      <c r="AC11" s="41">
        <v>3</v>
      </c>
      <c r="AD11" s="41">
        <v>4</v>
      </c>
      <c r="AE11" s="41">
        <v>1</v>
      </c>
      <c r="AF11" s="41">
        <v>3</v>
      </c>
      <c r="AG11" s="41">
        <v>2</v>
      </c>
      <c r="AH11" s="41">
        <v>4</v>
      </c>
      <c r="AI11" s="41">
        <v>1</v>
      </c>
      <c r="AJ11" s="41">
        <v>3</v>
      </c>
      <c r="AK11" s="41">
        <v>0</v>
      </c>
      <c r="AL11" s="41">
        <v>0</v>
      </c>
      <c r="AM11" s="45">
        <f t="shared" si="8"/>
        <v>30</v>
      </c>
      <c r="AN11" s="46" t="str">
        <f t="shared" si="2"/>
        <v>4место</v>
      </c>
      <c r="AO11" s="44">
        <v>2</v>
      </c>
      <c r="AP11" s="41">
        <v>5</v>
      </c>
      <c r="AQ11" s="41">
        <v>2</v>
      </c>
      <c r="AR11" s="41">
        <v>3</v>
      </c>
      <c r="AS11" s="41">
        <v>1</v>
      </c>
      <c r="AT11" s="42">
        <v>0.5</v>
      </c>
      <c r="AU11" s="42">
        <v>3</v>
      </c>
      <c r="AV11" s="43">
        <f t="shared" si="3"/>
        <v>16.5</v>
      </c>
      <c r="AW11" s="36" t="str">
        <f t="shared" si="9"/>
        <v>Призёр3м</v>
      </c>
      <c r="AX11" s="37">
        <f t="shared" si="4"/>
        <v>87</v>
      </c>
      <c r="AY11" s="47" t="str">
        <f t="shared" si="10"/>
        <v>Призёр 3 место</v>
      </c>
    </row>
    <row r="12" spans="1:51" s="48" customFormat="1" ht="18.75">
      <c r="A12" s="49">
        <v>8</v>
      </c>
      <c r="B12" s="39" t="s">
        <v>50</v>
      </c>
      <c r="C12" s="39" t="s">
        <v>51</v>
      </c>
      <c r="D12" s="50" t="s">
        <v>44</v>
      </c>
      <c r="E12" s="39" t="s">
        <v>52</v>
      </c>
      <c r="F12" s="41">
        <v>4</v>
      </c>
      <c r="G12" s="41">
        <v>5</v>
      </c>
      <c r="H12" s="41">
        <v>5.5</v>
      </c>
      <c r="I12" s="41">
        <v>3</v>
      </c>
      <c r="J12" s="41">
        <v>3</v>
      </c>
      <c r="K12" s="42">
        <v>4</v>
      </c>
      <c r="L12" s="43">
        <f t="shared" si="5"/>
        <v>24.5</v>
      </c>
      <c r="M12" s="6" t="str">
        <f t="shared" si="6"/>
        <v>Призёр3м</v>
      </c>
      <c r="N12" s="44">
        <v>0</v>
      </c>
      <c r="O12" s="41">
        <v>2</v>
      </c>
      <c r="P12" s="41">
        <v>4</v>
      </c>
      <c r="Q12" s="41">
        <v>4</v>
      </c>
      <c r="R12" s="41">
        <v>2</v>
      </c>
      <c r="S12" s="42">
        <v>0</v>
      </c>
      <c r="T12" s="42">
        <v>4</v>
      </c>
      <c r="U12" s="43">
        <f t="shared" si="1"/>
        <v>16</v>
      </c>
      <c r="V12" s="28" t="str">
        <f t="shared" si="7"/>
        <v>Участник</v>
      </c>
      <c r="W12" s="44">
        <v>5</v>
      </c>
      <c r="X12" s="41">
        <v>1</v>
      </c>
      <c r="Y12" s="41">
        <v>1</v>
      </c>
      <c r="Z12" s="41">
        <v>2</v>
      </c>
      <c r="AA12" s="41">
        <v>1</v>
      </c>
      <c r="AB12" s="41">
        <v>0</v>
      </c>
      <c r="AC12" s="41">
        <v>3</v>
      </c>
      <c r="AD12" s="41">
        <v>2</v>
      </c>
      <c r="AE12" s="41">
        <v>2</v>
      </c>
      <c r="AF12" s="41">
        <v>4</v>
      </c>
      <c r="AG12" s="41">
        <v>2</v>
      </c>
      <c r="AH12" s="41">
        <v>4</v>
      </c>
      <c r="AI12" s="41">
        <v>0</v>
      </c>
      <c r="AJ12" s="41">
        <v>5</v>
      </c>
      <c r="AK12" s="41">
        <v>0</v>
      </c>
      <c r="AL12" s="41">
        <v>1</v>
      </c>
      <c r="AM12" s="45">
        <f t="shared" si="8"/>
        <v>33</v>
      </c>
      <c r="AN12" s="46" t="str">
        <f t="shared" si="2"/>
        <v>Призёр3м</v>
      </c>
      <c r="AO12" s="44">
        <v>2</v>
      </c>
      <c r="AP12" s="41">
        <v>4</v>
      </c>
      <c r="AQ12" s="41">
        <v>0.5</v>
      </c>
      <c r="AR12" s="41">
        <v>1.5</v>
      </c>
      <c r="AS12" s="41">
        <v>1</v>
      </c>
      <c r="AT12" s="42">
        <v>0.5</v>
      </c>
      <c r="AU12" s="42">
        <v>4</v>
      </c>
      <c r="AV12" s="43">
        <f t="shared" si="3"/>
        <v>13.5</v>
      </c>
      <c r="AW12" s="36" t="str">
        <f t="shared" si="9"/>
        <v>Участник</v>
      </c>
      <c r="AX12" s="37">
        <f t="shared" si="4"/>
        <v>87</v>
      </c>
      <c r="AY12" s="47" t="str">
        <f t="shared" si="10"/>
        <v>Призёр 3 место</v>
      </c>
    </row>
    <row r="13" spans="1:51" s="48" customFormat="1" ht="18.75">
      <c r="A13" s="49">
        <v>9</v>
      </c>
      <c r="B13" s="39" t="s">
        <v>53</v>
      </c>
      <c r="C13" s="39" t="s">
        <v>54</v>
      </c>
      <c r="D13" s="51" t="s">
        <v>55</v>
      </c>
      <c r="E13" s="39" t="s">
        <v>56</v>
      </c>
      <c r="F13" s="41">
        <v>2</v>
      </c>
      <c r="G13" s="41">
        <v>4</v>
      </c>
      <c r="H13" s="41">
        <v>5</v>
      </c>
      <c r="I13" s="41">
        <v>0</v>
      </c>
      <c r="J13" s="41">
        <v>3</v>
      </c>
      <c r="K13" s="42">
        <v>0.5</v>
      </c>
      <c r="L13" s="43">
        <f t="shared" si="5"/>
        <v>14.5</v>
      </c>
      <c r="M13" s="6" t="str">
        <f t="shared" si="6"/>
        <v>Участник</v>
      </c>
      <c r="N13" s="44">
        <v>0</v>
      </c>
      <c r="O13" s="41">
        <v>3</v>
      </c>
      <c r="P13" s="41">
        <v>0</v>
      </c>
      <c r="Q13" s="41">
        <v>0</v>
      </c>
      <c r="R13" s="41">
        <v>0</v>
      </c>
      <c r="S13" s="42">
        <v>0</v>
      </c>
      <c r="T13" s="42">
        <v>4</v>
      </c>
      <c r="U13" s="43">
        <f t="shared" si="1"/>
        <v>7</v>
      </c>
      <c r="V13" s="28" t="str">
        <f t="shared" si="7"/>
        <v>Участник</v>
      </c>
      <c r="W13" s="44">
        <v>5</v>
      </c>
      <c r="X13" s="41">
        <v>0</v>
      </c>
      <c r="Y13" s="41">
        <v>1</v>
      </c>
      <c r="Z13" s="41">
        <v>2</v>
      </c>
      <c r="AA13" s="41">
        <v>1</v>
      </c>
      <c r="AB13" s="41">
        <v>0</v>
      </c>
      <c r="AC13" s="41">
        <v>3</v>
      </c>
      <c r="AD13" s="41">
        <v>3</v>
      </c>
      <c r="AE13" s="41">
        <v>1</v>
      </c>
      <c r="AF13" s="41">
        <v>2</v>
      </c>
      <c r="AG13" s="41">
        <v>2</v>
      </c>
      <c r="AH13" s="41">
        <v>2</v>
      </c>
      <c r="AI13" s="41">
        <v>1</v>
      </c>
      <c r="AJ13" s="41">
        <v>2</v>
      </c>
      <c r="AK13" s="41">
        <v>0</v>
      </c>
      <c r="AL13" s="41">
        <v>1</v>
      </c>
      <c r="AM13" s="45">
        <f t="shared" si="8"/>
        <v>26</v>
      </c>
      <c r="AN13" s="46" t="str">
        <f t="shared" si="2"/>
        <v>Участник</v>
      </c>
      <c r="AO13" s="44">
        <v>2</v>
      </c>
      <c r="AP13" s="41">
        <v>3</v>
      </c>
      <c r="AQ13" s="41">
        <v>2</v>
      </c>
      <c r="AR13" s="41">
        <v>2</v>
      </c>
      <c r="AS13" s="41">
        <v>0.5</v>
      </c>
      <c r="AT13" s="42">
        <v>0</v>
      </c>
      <c r="AU13" s="42">
        <v>0</v>
      </c>
      <c r="AV13" s="43">
        <f t="shared" si="3"/>
        <v>9.5</v>
      </c>
      <c r="AW13" s="36" t="str">
        <f t="shared" si="9"/>
        <v>Участник</v>
      </c>
      <c r="AX13" s="37">
        <f t="shared" si="4"/>
        <v>57</v>
      </c>
      <c r="AY13" s="47" t="str">
        <f t="shared" si="10"/>
        <v>Участник</v>
      </c>
    </row>
    <row r="14" spans="1:51" s="48" customFormat="1" ht="18.75">
      <c r="A14" s="49">
        <v>10</v>
      </c>
      <c r="B14" s="39" t="s">
        <v>57</v>
      </c>
      <c r="C14" s="39" t="s">
        <v>58</v>
      </c>
      <c r="D14" s="51" t="s">
        <v>55</v>
      </c>
      <c r="E14" s="39" t="s">
        <v>59</v>
      </c>
      <c r="F14" s="41">
        <v>3.5</v>
      </c>
      <c r="G14" s="41">
        <v>4</v>
      </c>
      <c r="H14" s="41">
        <v>5</v>
      </c>
      <c r="I14" s="41">
        <v>0</v>
      </c>
      <c r="J14" s="41">
        <v>4</v>
      </c>
      <c r="K14" s="42">
        <v>1.5</v>
      </c>
      <c r="L14" s="43">
        <f t="shared" si="5"/>
        <v>18</v>
      </c>
      <c r="M14" s="6" t="str">
        <f t="shared" si="6"/>
        <v>Участник</v>
      </c>
      <c r="N14" s="44">
        <v>0</v>
      </c>
      <c r="O14" s="41">
        <v>2</v>
      </c>
      <c r="P14" s="41">
        <v>3</v>
      </c>
      <c r="Q14" s="41">
        <v>0</v>
      </c>
      <c r="R14" s="41">
        <v>0</v>
      </c>
      <c r="S14" s="42">
        <v>0</v>
      </c>
      <c r="T14" s="42">
        <v>0</v>
      </c>
      <c r="U14" s="43">
        <f t="shared" si="1"/>
        <v>5</v>
      </c>
      <c r="V14" s="28" t="str">
        <f t="shared" si="7"/>
        <v>Участник</v>
      </c>
      <c r="W14" s="44">
        <v>4</v>
      </c>
      <c r="X14" s="41">
        <v>0</v>
      </c>
      <c r="Y14" s="41">
        <v>1</v>
      </c>
      <c r="Z14" s="41">
        <v>1</v>
      </c>
      <c r="AA14" s="41">
        <v>1</v>
      </c>
      <c r="AB14" s="41">
        <v>0</v>
      </c>
      <c r="AC14" s="41">
        <v>3</v>
      </c>
      <c r="AD14" s="41">
        <v>1</v>
      </c>
      <c r="AE14" s="41">
        <v>1</v>
      </c>
      <c r="AF14" s="41">
        <v>4</v>
      </c>
      <c r="AG14" s="41">
        <v>2</v>
      </c>
      <c r="AH14" s="41">
        <v>4</v>
      </c>
      <c r="AI14" s="41">
        <v>1</v>
      </c>
      <c r="AJ14" s="41">
        <v>5</v>
      </c>
      <c r="AK14" s="41">
        <v>3</v>
      </c>
      <c r="AL14" s="41">
        <v>1</v>
      </c>
      <c r="AM14" s="45">
        <f t="shared" si="8"/>
        <v>32</v>
      </c>
      <c r="AN14" s="46" t="str">
        <f t="shared" si="2"/>
        <v>Призёр3м</v>
      </c>
      <c r="AO14" s="44">
        <v>2</v>
      </c>
      <c r="AP14" s="41">
        <v>4</v>
      </c>
      <c r="AQ14" s="41">
        <v>4</v>
      </c>
      <c r="AR14" s="41">
        <v>0.5</v>
      </c>
      <c r="AS14" s="41">
        <v>0</v>
      </c>
      <c r="AT14" s="42">
        <v>0</v>
      </c>
      <c r="AU14" s="42">
        <v>2</v>
      </c>
      <c r="AV14" s="43">
        <f t="shared" si="3"/>
        <v>12.5</v>
      </c>
      <c r="AW14" s="36" t="str">
        <f t="shared" si="9"/>
        <v>Участник</v>
      </c>
      <c r="AX14" s="37">
        <f t="shared" si="4"/>
        <v>67.5</v>
      </c>
      <c r="AY14" s="47" t="str">
        <f t="shared" si="10"/>
        <v>4место</v>
      </c>
    </row>
    <row r="15" spans="1:51" s="48" customFormat="1" ht="18.75">
      <c r="A15" s="49">
        <v>11</v>
      </c>
      <c r="B15" s="39" t="s">
        <v>60</v>
      </c>
      <c r="C15" s="39" t="s">
        <v>61</v>
      </c>
      <c r="D15" s="52" t="s">
        <v>62</v>
      </c>
      <c r="E15" s="39" t="s">
        <v>63</v>
      </c>
      <c r="F15" s="41">
        <v>4</v>
      </c>
      <c r="G15" s="41">
        <v>4</v>
      </c>
      <c r="H15" s="41">
        <v>6</v>
      </c>
      <c r="I15" s="41">
        <v>4</v>
      </c>
      <c r="J15" s="41">
        <v>4.5</v>
      </c>
      <c r="K15" s="42">
        <v>6</v>
      </c>
      <c r="L15" s="43">
        <f t="shared" si="5"/>
        <v>28.5</v>
      </c>
      <c r="M15" s="6" t="str">
        <f t="shared" si="6"/>
        <v>Победитель</v>
      </c>
      <c r="N15" s="44">
        <v>3</v>
      </c>
      <c r="O15" s="41">
        <v>3</v>
      </c>
      <c r="P15" s="41">
        <v>4</v>
      </c>
      <c r="Q15" s="41">
        <v>4</v>
      </c>
      <c r="R15" s="41">
        <v>0</v>
      </c>
      <c r="S15" s="42">
        <v>5</v>
      </c>
      <c r="T15" s="42">
        <v>5</v>
      </c>
      <c r="U15" s="43">
        <f t="shared" si="1"/>
        <v>24</v>
      </c>
      <c r="V15" s="28" t="str">
        <f t="shared" si="7"/>
        <v>ПРИЗЁР2м</v>
      </c>
      <c r="W15" s="44">
        <v>5</v>
      </c>
      <c r="X15" s="41">
        <v>0</v>
      </c>
      <c r="Y15" s="41">
        <v>1</v>
      </c>
      <c r="Z15" s="41">
        <v>2</v>
      </c>
      <c r="AA15" s="41">
        <v>1</v>
      </c>
      <c r="AB15" s="41">
        <v>0</v>
      </c>
      <c r="AC15" s="41">
        <v>3</v>
      </c>
      <c r="AD15" s="41">
        <v>2</v>
      </c>
      <c r="AE15" s="41">
        <v>1</v>
      </c>
      <c r="AF15" s="41">
        <v>5</v>
      </c>
      <c r="AG15" s="41">
        <v>2</v>
      </c>
      <c r="AH15" s="41">
        <v>4</v>
      </c>
      <c r="AI15" s="41">
        <v>2</v>
      </c>
      <c r="AJ15" s="41">
        <v>5</v>
      </c>
      <c r="AK15" s="41">
        <v>3</v>
      </c>
      <c r="AL15" s="41">
        <v>1</v>
      </c>
      <c r="AM15" s="45">
        <f t="shared" si="8"/>
        <v>37</v>
      </c>
      <c r="AN15" s="46" t="str">
        <f t="shared" si="2"/>
        <v>ПРИЗЁР 2 м</v>
      </c>
      <c r="AO15" s="44">
        <v>2</v>
      </c>
      <c r="AP15" s="41">
        <v>5</v>
      </c>
      <c r="AQ15" s="41">
        <v>4</v>
      </c>
      <c r="AR15" s="41">
        <v>3</v>
      </c>
      <c r="AS15" s="41">
        <v>1</v>
      </c>
      <c r="AT15" s="42">
        <v>2</v>
      </c>
      <c r="AU15" s="42">
        <v>5</v>
      </c>
      <c r="AV15" s="43">
        <f t="shared" si="3"/>
        <v>22</v>
      </c>
      <c r="AW15" s="36" t="str">
        <f t="shared" si="9"/>
        <v>Победитель</v>
      </c>
      <c r="AX15" s="37">
        <f t="shared" si="4"/>
        <v>111.5</v>
      </c>
      <c r="AY15" s="47" t="str">
        <f t="shared" si="10"/>
        <v>ПРИЗЁР 2 место</v>
      </c>
    </row>
    <row r="16" spans="1:51" s="48" customFormat="1" ht="18.75">
      <c r="A16" s="49">
        <v>12</v>
      </c>
      <c r="B16" s="39" t="s">
        <v>64</v>
      </c>
      <c r="C16" s="39" t="s">
        <v>65</v>
      </c>
      <c r="D16" s="52" t="s">
        <v>62</v>
      </c>
      <c r="E16" s="39" t="s">
        <v>66</v>
      </c>
      <c r="F16" s="41">
        <v>4</v>
      </c>
      <c r="G16" s="41">
        <v>3</v>
      </c>
      <c r="H16" s="41">
        <v>6</v>
      </c>
      <c r="I16" s="41">
        <v>0</v>
      </c>
      <c r="J16" s="41">
        <v>3</v>
      </c>
      <c r="K16" s="42">
        <v>3</v>
      </c>
      <c r="L16" s="43">
        <f t="shared" si="5"/>
        <v>19</v>
      </c>
      <c r="M16" s="6" t="str">
        <f t="shared" si="6"/>
        <v>Участник</v>
      </c>
      <c r="N16" s="44">
        <v>3</v>
      </c>
      <c r="O16" s="41">
        <v>3</v>
      </c>
      <c r="P16" s="41">
        <v>3</v>
      </c>
      <c r="Q16" s="41">
        <v>4</v>
      </c>
      <c r="R16" s="41">
        <v>4</v>
      </c>
      <c r="S16" s="42">
        <v>0</v>
      </c>
      <c r="T16" s="42">
        <v>5</v>
      </c>
      <c r="U16" s="43">
        <f t="shared" si="1"/>
        <v>22</v>
      </c>
      <c r="V16" s="28" t="str">
        <f t="shared" si="7"/>
        <v>ПРИЗЁР2м</v>
      </c>
      <c r="W16" s="44">
        <v>4</v>
      </c>
      <c r="X16" s="41">
        <v>1</v>
      </c>
      <c r="Y16" s="41">
        <v>0</v>
      </c>
      <c r="Z16" s="41">
        <v>3</v>
      </c>
      <c r="AA16" s="41">
        <v>1</v>
      </c>
      <c r="AB16" s="41">
        <v>0</v>
      </c>
      <c r="AC16" s="41">
        <v>3</v>
      </c>
      <c r="AD16" s="41">
        <v>1</v>
      </c>
      <c r="AE16" s="41">
        <v>2</v>
      </c>
      <c r="AF16" s="41">
        <v>3</v>
      </c>
      <c r="AG16" s="41">
        <v>2</v>
      </c>
      <c r="AH16" s="41">
        <v>2</v>
      </c>
      <c r="AI16" s="41">
        <v>1</v>
      </c>
      <c r="AJ16" s="41">
        <v>3</v>
      </c>
      <c r="AK16" s="41">
        <v>0</v>
      </c>
      <c r="AL16" s="41">
        <v>1</v>
      </c>
      <c r="AM16" s="45">
        <f t="shared" si="8"/>
        <v>27</v>
      </c>
      <c r="AN16" s="46" t="str">
        <f t="shared" si="2"/>
        <v>Участник</v>
      </c>
      <c r="AO16" s="44">
        <v>2</v>
      </c>
      <c r="AP16" s="41">
        <v>5</v>
      </c>
      <c r="AQ16" s="41">
        <v>1</v>
      </c>
      <c r="AR16" s="41">
        <v>1.5</v>
      </c>
      <c r="AS16" s="41">
        <v>0.5</v>
      </c>
      <c r="AT16" s="42">
        <v>1.5</v>
      </c>
      <c r="AU16" s="42">
        <v>2</v>
      </c>
      <c r="AV16" s="43">
        <f t="shared" si="3"/>
        <v>13.5</v>
      </c>
      <c r="AW16" s="36" t="str">
        <f t="shared" si="9"/>
        <v>Участник</v>
      </c>
      <c r="AX16" s="37">
        <f t="shared" si="4"/>
        <v>81.5</v>
      </c>
      <c r="AY16" s="47" t="str">
        <f t="shared" si="10"/>
        <v>Призёр 3 место</v>
      </c>
    </row>
    <row r="17" spans="1:51" s="48" customFormat="1" ht="18.75">
      <c r="A17" s="49">
        <v>13</v>
      </c>
      <c r="B17" s="39" t="s">
        <v>67</v>
      </c>
      <c r="C17" s="39" t="s">
        <v>61</v>
      </c>
      <c r="D17" s="52" t="s">
        <v>62</v>
      </c>
      <c r="E17" s="39" t="s">
        <v>63</v>
      </c>
      <c r="F17" s="41">
        <v>4</v>
      </c>
      <c r="G17" s="41">
        <v>4</v>
      </c>
      <c r="H17" s="41">
        <v>4.5</v>
      </c>
      <c r="I17" s="41">
        <v>2</v>
      </c>
      <c r="J17" s="41">
        <v>4.5</v>
      </c>
      <c r="K17" s="42">
        <v>2.5</v>
      </c>
      <c r="L17" s="43">
        <f t="shared" si="5"/>
        <v>21.5</v>
      </c>
      <c r="M17" s="6" t="str">
        <f t="shared" si="6"/>
        <v>4место</v>
      </c>
      <c r="N17" s="44">
        <v>2</v>
      </c>
      <c r="O17" s="41">
        <v>3</v>
      </c>
      <c r="P17" s="41">
        <v>3</v>
      </c>
      <c r="Q17" s="41">
        <v>2</v>
      </c>
      <c r="R17" s="41">
        <v>4</v>
      </c>
      <c r="S17" s="42">
        <v>0</v>
      </c>
      <c r="T17" s="42">
        <v>4</v>
      </c>
      <c r="U17" s="43">
        <f t="shared" si="1"/>
        <v>18</v>
      </c>
      <c r="V17" s="28" t="str">
        <f t="shared" si="7"/>
        <v>4место</v>
      </c>
      <c r="W17" s="44">
        <v>3</v>
      </c>
      <c r="X17" s="41">
        <v>1</v>
      </c>
      <c r="Y17" s="41">
        <v>1</v>
      </c>
      <c r="Z17" s="41">
        <v>3</v>
      </c>
      <c r="AA17" s="41">
        <v>1</v>
      </c>
      <c r="AB17" s="41">
        <v>0</v>
      </c>
      <c r="AC17" s="41">
        <v>3</v>
      </c>
      <c r="AD17" s="41">
        <v>0</v>
      </c>
      <c r="AE17" s="41">
        <v>1</v>
      </c>
      <c r="AF17" s="41">
        <v>2</v>
      </c>
      <c r="AG17" s="41">
        <v>0</v>
      </c>
      <c r="AH17" s="41">
        <v>2</v>
      </c>
      <c r="AI17" s="41">
        <v>0</v>
      </c>
      <c r="AJ17" s="41">
        <v>0</v>
      </c>
      <c r="AK17" s="41">
        <v>0</v>
      </c>
      <c r="AL17" s="41">
        <v>1</v>
      </c>
      <c r="AM17" s="45">
        <f t="shared" si="8"/>
        <v>18</v>
      </c>
      <c r="AN17" s="46" t="str">
        <f t="shared" si="2"/>
        <v>Участник</v>
      </c>
      <c r="AO17" s="44">
        <v>2</v>
      </c>
      <c r="AP17" s="41">
        <v>5</v>
      </c>
      <c r="AQ17" s="41">
        <v>0</v>
      </c>
      <c r="AR17" s="41">
        <v>3</v>
      </c>
      <c r="AS17" s="41">
        <v>0</v>
      </c>
      <c r="AT17" s="42">
        <v>0</v>
      </c>
      <c r="AU17" s="42">
        <v>3</v>
      </c>
      <c r="AV17" s="43">
        <f t="shared" si="3"/>
        <v>13</v>
      </c>
      <c r="AW17" s="36" t="str">
        <f t="shared" si="9"/>
        <v>Участник</v>
      </c>
      <c r="AX17" s="37">
        <f t="shared" si="4"/>
        <v>70.5</v>
      </c>
      <c r="AY17" s="47" t="str">
        <f t="shared" si="10"/>
        <v>4место</v>
      </c>
    </row>
    <row r="18" spans="1:51" s="48" customFormat="1" ht="18.75">
      <c r="A18" s="49">
        <v>14</v>
      </c>
      <c r="B18" s="39" t="s">
        <v>68</v>
      </c>
      <c r="C18" s="39" t="s">
        <v>69</v>
      </c>
      <c r="D18" s="53" t="s">
        <v>70</v>
      </c>
      <c r="E18" s="39" t="s">
        <v>71</v>
      </c>
      <c r="F18" s="41">
        <v>4</v>
      </c>
      <c r="G18" s="41">
        <v>4</v>
      </c>
      <c r="H18" s="41">
        <v>4.5</v>
      </c>
      <c r="I18" s="41">
        <v>4</v>
      </c>
      <c r="J18" s="41">
        <v>3.5</v>
      </c>
      <c r="K18" s="42">
        <v>2.5</v>
      </c>
      <c r="L18" s="43">
        <f t="shared" si="5"/>
        <v>22.5</v>
      </c>
      <c r="M18" s="6" t="str">
        <f t="shared" si="6"/>
        <v>4место</v>
      </c>
      <c r="N18" s="44">
        <v>0</v>
      </c>
      <c r="O18" s="41">
        <v>3</v>
      </c>
      <c r="P18" s="41">
        <v>4</v>
      </c>
      <c r="Q18" s="41">
        <v>2</v>
      </c>
      <c r="R18" s="41">
        <v>0</v>
      </c>
      <c r="S18" s="42">
        <v>0</v>
      </c>
      <c r="T18" s="42">
        <v>0</v>
      </c>
      <c r="U18" s="43">
        <f t="shared" si="1"/>
        <v>9</v>
      </c>
      <c r="V18" s="28" t="str">
        <f t="shared" si="7"/>
        <v>Участник</v>
      </c>
      <c r="W18" s="44">
        <v>5</v>
      </c>
      <c r="X18" s="41">
        <v>0</v>
      </c>
      <c r="Y18" s="41">
        <v>0</v>
      </c>
      <c r="Z18" s="41">
        <v>3</v>
      </c>
      <c r="AA18" s="41">
        <v>1</v>
      </c>
      <c r="AB18" s="41">
        <v>0</v>
      </c>
      <c r="AC18" s="41">
        <v>3</v>
      </c>
      <c r="AD18" s="41">
        <v>0</v>
      </c>
      <c r="AE18" s="41">
        <v>2</v>
      </c>
      <c r="AF18" s="41">
        <v>4</v>
      </c>
      <c r="AG18" s="41">
        <v>2</v>
      </c>
      <c r="AH18" s="41">
        <v>3</v>
      </c>
      <c r="AI18" s="41">
        <v>1</v>
      </c>
      <c r="AJ18" s="41">
        <v>0</v>
      </c>
      <c r="AK18" s="41">
        <v>0</v>
      </c>
      <c r="AL18" s="41">
        <v>0</v>
      </c>
      <c r="AM18" s="45">
        <f t="shared" si="8"/>
        <v>24</v>
      </c>
      <c r="AN18" s="46" t="str">
        <f t="shared" si="2"/>
        <v>Участник</v>
      </c>
      <c r="AO18" s="44">
        <v>2</v>
      </c>
      <c r="AP18" s="41">
        <v>5</v>
      </c>
      <c r="AQ18" s="41">
        <v>2</v>
      </c>
      <c r="AR18" s="41">
        <v>2.5</v>
      </c>
      <c r="AS18" s="41">
        <v>2</v>
      </c>
      <c r="AT18" s="42">
        <v>1</v>
      </c>
      <c r="AU18" s="42">
        <v>6</v>
      </c>
      <c r="AV18" s="43">
        <f t="shared" si="3"/>
        <v>20.5</v>
      </c>
      <c r="AW18" s="36" t="str">
        <f t="shared" si="9"/>
        <v>ПРИЗЁР2м</v>
      </c>
      <c r="AX18" s="37">
        <f t="shared" si="4"/>
        <v>76</v>
      </c>
      <c r="AY18" s="47" t="str">
        <f t="shared" si="10"/>
        <v>4место</v>
      </c>
    </row>
    <row r="19" spans="1:51" s="48" customFormat="1" ht="18.75">
      <c r="A19" s="49">
        <v>15</v>
      </c>
      <c r="B19" s="39" t="s">
        <v>72</v>
      </c>
      <c r="C19" s="39" t="s">
        <v>69</v>
      </c>
      <c r="D19" s="53" t="s">
        <v>70</v>
      </c>
      <c r="E19" s="39" t="s">
        <v>73</v>
      </c>
      <c r="F19" s="41">
        <v>3</v>
      </c>
      <c r="G19" s="41">
        <v>4</v>
      </c>
      <c r="H19" s="41">
        <v>6</v>
      </c>
      <c r="I19" s="41">
        <v>4</v>
      </c>
      <c r="J19" s="41">
        <v>5</v>
      </c>
      <c r="K19" s="42">
        <v>5</v>
      </c>
      <c r="L19" s="43">
        <f t="shared" si="5"/>
        <v>27</v>
      </c>
      <c r="M19" s="6" t="str">
        <f t="shared" si="6"/>
        <v>Победитель</v>
      </c>
      <c r="N19" s="44">
        <v>1</v>
      </c>
      <c r="O19" s="41">
        <v>2</v>
      </c>
      <c r="P19" s="41">
        <v>0</v>
      </c>
      <c r="Q19" s="41">
        <v>2</v>
      </c>
      <c r="R19" s="41">
        <v>0</v>
      </c>
      <c r="S19" s="42">
        <v>0</v>
      </c>
      <c r="T19" s="42">
        <v>0</v>
      </c>
      <c r="U19" s="43">
        <f t="shared" si="1"/>
        <v>5</v>
      </c>
      <c r="V19" s="28" t="str">
        <f t="shared" si="7"/>
        <v>Участник</v>
      </c>
      <c r="W19" s="44">
        <v>3</v>
      </c>
      <c r="X19" s="41">
        <v>0</v>
      </c>
      <c r="Y19" s="41">
        <v>1</v>
      </c>
      <c r="Z19" s="41">
        <v>2</v>
      </c>
      <c r="AA19" s="41">
        <v>1</v>
      </c>
      <c r="AB19" s="41">
        <v>1</v>
      </c>
      <c r="AC19" s="41">
        <v>5</v>
      </c>
      <c r="AD19" s="41">
        <v>2</v>
      </c>
      <c r="AE19" s="41">
        <v>1</v>
      </c>
      <c r="AF19" s="41">
        <v>4</v>
      </c>
      <c r="AG19" s="41">
        <v>2</v>
      </c>
      <c r="AH19" s="41">
        <v>4</v>
      </c>
      <c r="AI19" s="41">
        <v>1</v>
      </c>
      <c r="AJ19" s="41">
        <v>2</v>
      </c>
      <c r="AK19" s="41">
        <v>2</v>
      </c>
      <c r="AL19" s="41">
        <v>1</v>
      </c>
      <c r="AM19" s="45">
        <f t="shared" si="8"/>
        <v>32</v>
      </c>
      <c r="AN19" s="46" t="str">
        <f t="shared" si="2"/>
        <v>Призёр3м</v>
      </c>
      <c r="AO19" s="44">
        <v>2</v>
      </c>
      <c r="AP19" s="41">
        <v>5</v>
      </c>
      <c r="AQ19" s="41">
        <v>1</v>
      </c>
      <c r="AR19" s="41">
        <v>2.5</v>
      </c>
      <c r="AS19" s="41">
        <v>0.5</v>
      </c>
      <c r="AT19" s="42">
        <v>0</v>
      </c>
      <c r="AU19" s="42">
        <v>4</v>
      </c>
      <c r="AV19" s="43">
        <f t="shared" si="3"/>
        <v>15</v>
      </c>
      <c r="AW19" s="36" t="str">
        <f t="shared" si="9"/>
        <v>4место</v>
      </c>
      <c r="AX19" s="37">
        <f t="shared" si="4"/>
        <v>79</v>
      </c>
      <c r="AY19" s="47" t="str">
        <f t="shared" si="10"/>
        <v>4место</v>
      </c>
    </row>
    <row r="20" spans="1:51" s="48" customFormat="1" ht="18.75">
      <c r="A20" s="49">
        <v>16</v>
      </c>
      <c r="B20" s="39" t="s">
        <v>74</v>
      </c>
      <c r="C20" s="39" t="s">
        <v>69</v>
      </c>
      <c r="D20" s="53" t="s">
        <v>70</v>
      </c>
      <c r="E20" s="39" t="s">
        <v>75</v>
      </c>
      <c r="F20" s="41">
        <v>4</v>
      </c>
      <c r="G20" s="41">
        <v>4</v>
      </c>
      <c r="H20" s="41">
        <v>5.5</v>
      </c>
      <c r="I20" s="41">
        <v>4</v>
      </c>
      <c r="J20" s="41">
        <v>3</v>
      </c>
      <c r="K20" s="42">
        <v>3</v>
      </c>
      <c r="L20" s="43">
        <f t="shared" si="5"/>
        <v>23.5</v>
      </c>
      <c r="M20" s="6" t="str">
        <f t="shared" si="6"/>
        <v>Призёр3м</v>
      </c>
      <c r="N20" s="44">
        <v>2</v>
      </c>
      <c r="O20" s="41">
        <v>3</v>
      </c>
      <c r="P20" s="41">
        <v>4</v>
      </c>
      <c r="Q20" s="41">
        <v>2</v>
      </c>
      <c r="R20" s="41">
        <v>1</v>
      </c>
      <c r="S20" s="42">
        <v>0</v>
      </c>
      <c r="T20" s="42">
        <v>0</v>
      </c>
      <c r="U20" s="43">
        <f t="shared" si="1"/>
        <v>12</v>
      </c>
      <c r="V20" s="28" t="str">
        <f t="shared" si="7"/>
        <v>Участник</v>
      </c>
      <c r="W20" s="44">
        <v>4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3</v>
      </c>
      <c r="AD20" s="41">
        <v>1</v>
      </c>
      <c r="AE20" s="41">
        <v>0</v>
      </c>
      <c r="AF20" s="41">
        <v>2</v>
      </c>
      <c r="AG20" s="41">
        <v>2</v>
      </c>
      <c r="AH20" s="41">
        <v>1</v>
      </c>
      <c r="AI20" s="41">
        <v>0</v>
      </c>
      <c r="AJ20" s="41">
        <v>0</v>
      </c>
      <c r="AK20" s="41">
        <v>0</v>
      </c>
      <c r="AL20" s="41">
        <v>1</v>
      </c>
      <c r="AM20" s="45">
        <f t="shared" si="8"/>
        <v>14</v>
      </c>
      <c r="AN20" s="46" t="str">
        <f t="shared" si="2"/>
        <v>Участник</v>
      </c>
      <c r="AO20" s="44">
        <v>2</v>
      </c>
      <c r="AP20" s="41">
        <v>5</v>
      </c>
      <c r="AQ20" s="41">
        <v>0</v>
      </c>
      <c r="AR20" s="41">
        <v>3</v>
      </c>
      <c r="AS20" s="41">
        <v>2</v>
      </c>
      <c r="AT20" s="42">
        <v>1</v>
      </c>
      <c r="AU20" s="42">
        <v>4</v>
      </c>
      <c r="AV20" s="43">
        <f t="shared" si="3"/>
        <v>17</v>
      </c>
      <c r="AW20" s="36" t="str">
        <f t="shared" si="9"/>
        <v>Призёр3м</v>
      </c>
      <c r="AX20" s="37">
        <f t="shared" si="4"/>
        <v>66.5</v>
      </c>
      <c r="AY20" s="47" t="str">
        <f t="shared" si="10"/>
        <v>4место</v>
      </c>
    </row>
    <row r="21" spans="1:51" s="48" customFormat="1" ht="18.75">
      <c r="A21" s="49">
        <v>17</v>
      </c>
      <c r="B21" s="39" t="s">
        <v>76</v>
      </c>
      <c r="C21" s="39" t="s">
        <v>77</v>
      </c>
      <c r="D21" s="53" t="s">
        <v>70</v>
      </c>
      <c r="E21" s="39" t="s">
        <v>78</v>
      </c>
      <c r="F21" s="54">
        <v>1.5</v>
      </c>
      <c r="G21" s="54">
        <v>4</v>
      </c>
      <c r="H21" s="54">
        <v>5</v>
      </c>
      <c r="I21" s="54">
        <v>2</v>
      </c>
      <c r="J21" s="54">
        <v>4</v>
      </c>
      <c r="K21" s="55">
        <v>3</v>
      </c>
      <c r="L21" s="56">
        <f t="shared" si="5"/>
        <v>19.5</v>
      </c>
      <c r="M21" s="6" t="str">
        <f t="shared" si="6"/>
        <v>Участник</v>
      </c>
      <c r="N21" s="57">
        <v>1</v>
      </c>
      <c r="O21" s="54">
        <v>2</v>
      </c>
      <c r="P21" s="54">
        <v>3</v>
      </c>
      <c r="Q21" s="54">
        <v>4</v>
      </c>
      <c r="R21" s="54">
        <v>0</v>
      </c>
      <c r="S21" s="55">
        <v>0</v>
      </c>
      <c r="T21" s="55">
        <v>0</v>
      </c>
      <c r="U21" s="56">
        <f t="shared" si="1"/>
        <v>10</v>
      </c>
      <c r="V21" s="28" t="str">
        <f t="shared" si="7"/>
        <v>Участник</v>
      </c>
      <c r="W21" s="57">
        <v>5</v>
      </c>
      <c r="X21" s="54">
        <v>0</v>
      </c>
      <c r="Y21" s="54">
        <v>1</v>
      </c>
      <c r="Z21" s="54">
        <v>1</v>
      </c>
      <c r="AA21" s="54">
        <v>1</v>
      </c>
      <c r="AB21" s="54">
        <v>1</v>
      </c>
      <c r="AC21" s="54">
        <v>3</v>
      </c>
      <c r="AD21" s="54">
        <v>2</v>
      </c>
      <c r="AE21" s="54">
        <v>2</v>
      </c>
      <c r="AF21" s="54">
        <v>4</v>
      </c>
      <c r="AG21" s="54">
        <v>2</v>
      </c>
      <c r="AH21" s="54">
        <v>3</v>
      </c>
      <c r="AI21" s="54">
        <v>1</v>
      </c>
      <c r="AJ21" s="54">
        <v>3</v>
      </c>
      <c r="AK21" s="54">
        <v>0</v>
      </c>
      <c r="AL21" s="54">
        <v>1</v>
      </c>
      <c r="AM21" s="45">
        <f t="shared" si="8"/>
        <v>30</v>
      </c>
      <c r="AN21" s="46" t="str">
        <f t="shared" si="2"/>
        <v>4место</v>
      </c>
      <c r="AO21" s="57">
        <v>2</v>
      </c>
      <c r="AP21" s="54">
        <v>4</v>
      </c>
      <c r="AQ21" s="54">
        <v>0.5</v>
      </c>
      <c r="AR21" s="54">
        <v>2.5</v>
      </c>
      <c r="AS21" s="54">
        <v>0</v>
      </c>
      <c r="AT21" s="55">
        <v>0.5</v>
      </c>
      <c r="AU21" s="55">
        <v>4</v>
      </c>
      <c r="AV21" s="56">
        <f t="shared" si="3"/>
        <v>13.5</v>
      </c>
      <c r="AW21" s="36" t="str">
        <f t="shared" si="9"/>
        <v>Участник</v>
      </c>
      <c r="AX21" s="37">
        <f t="shared" si="4"/>
        <v>73</v>
      </c>
      <c r="AY21" s="47" t="str">
        <f t="shared" si="10"/>
        <v>4место</v>
      </c>
    </row>
    <row r="22" spans="1:51" s="48" customFormat="1" ht="18.75">
      <c r="A22" s="49">
        <v>18</v>
      </c>
      <c r="B22" s="39" t="s">
        <v>79</v>
      </c>
      <c r="C22" s="39" t="s">
        <v>80</v>
      </c>
      <c r="D22" s="58" t="s">
        <v>81</v>
      </c>
      <c r="E22" s="39" t="s">
        <v>82</v>
      </c>
      <c r="F22" s="41">
        <v>3.5</v>
      </c>
      <c r="G22" s="41">
        <v>4</v>
      </c>
      <c r="H22" s="41">
        <v>5.5</v>
      </c>
      <c r="I22" s="41">
        <v>1</v>
      </c>
      <c r="J22" s="41">
        <v>4</v>
      </c>
      <c r="K22" s="41">
        <v>3.5</v>
      </c>
      <c r="L22" s="59">
        <f t="shared" si="5"/>
        <v>21.5</v>
      </c>
      <c r="M22" s="6" t="str">
        <f t="shared" si="6"/>
        <v>4место</v>
      </c>
      <c r="N22" s="41">
        <v>0</v>
      </c>
      <c r="O22" s="41">
        <v>3</v>
      </c>
      <c r="P22" s="41">
        <v>0</v>
      </c>
      <c r="Q22" s="41">
        <v>2</v>
      </c>
      <c r="R22" s="41">
        <v>4</v>
      </c>
      <c r="S22" s="41">
        <v>0</v>
      </c>
      <c r="T22" s="41">
        <v>0</v>
      </c>
      <c r="U22" s="59">
        <f t="shared" si="1"/>
        <v>9</v>
      </c>
      <c r="V22" s="28" t="str">
        <f t="shared" si="7"/>
        <v>Участник</v>
      </c>
      <c r="W22" s="41">
        <v>4</v>
      </c>
      <c r="X22" s="41">
        <v>0</v>
      </c>
      <c r="Y22" s="41">
        <v>1</v>
      </c>
      <c r="Z22" s="41">
        <v>2</v>
      </c>
      <c r="AA22" s="41">
        <v>1</v>
      </c>
      <c r="AB22" s="41">
        <v>1</v>
      </c>
      <c r="AC22" s="41">
        <v>3</v>
      </c>
      <c r="AD22" s="41">
        <v>4</v>
      </c>
      <c r="AE22" s="41">
        <v>1</v>
      </c>
      <c r="AF22" s="41">
        <v>5</v>
      </c>
      <c r="AG22" s="41">
        <v>2</v>
      </c>
      <c r="AH22" s="41">
        <v>4</v>
      </c>
      <c r="AI22" s="41">
        <v>0</v>
      </c>
      <c r="AJ22" s="41">
        <v>3</v>
      </c>
      <c r="AK22" s="41">
        <v>3</v>
      </c>
      <c r="AL22" s="41">
        <v>1</v>
      </c>
      <c r="AM22" s="45">
        <f t="shared" si="8"/>
        <v>35</v>
      </c>
      <c r="AN22" s="46" t="str">
        <f t="shared" si="2"/>
        <v>Призёр3м</v>
      </c>
      <c r="AO22" s="41">
        <v>2</v>
      </c>
      <c r="AP22" s="41">
        <v>5</v>
      </c>
      <c r="AQ22" s="41">
        <v>3</v>
      </c>
      <c r="AR22" s="41">
        <v>3</v>
      </c>
      <c r="AS22" s="41">
        <v>0</v>
      </c>
      <c r="AT22" s="41">
        <v>0</v>
      </c>
      <c r="AU22" s="41">
        <v>0</v>
      </c>
      <c r="AV22" s="59">
        <f t="shared" si="3"/>
        <v>13</v>
      </c>
      <c r="AW22" s="36" t="str">
        <f t="shared" si="9"/>
        <v>Участник</v>
      </c>
      <c r="AX22" s="37">
        <f t="shared" si="4"/>
        <v>78.5</v>
      </c>
      <c r="AY22" s="47" t="str">
        <f t="shared" si="10"/>
        <v>4место</v>
      </c>
    </row>
    <row r="23" spans="1:51" s="48" customFormat="1" ht="18.75">
      <c r="A23" s="49">
        <v>19</v>
      </c>
      <c r="B23" s="39" t="s">
        <v>83</v>
      </c>
      <c r="C23" s="39" t="s">
        <v>84</v>
      </c>
      <c r="D23" s="58" t="s">
        <v>81</v>
      </c>
      <c r="E23" s="39" t="s">
        <v>85</v>
      </c>
      <c r="F23" s="41">
        <v>3.5</v>
      </c>
      <c r="G23" s="41">
        <v>4</v>
      </c>
      <c r="H23" s="41">
        <v>5.5</v>
      </c>
      <c r="I23" s="41">
        <v>0</v>
      </c>
      <c r="J23" s="41">
        <v>3</v>
      </c>
      <c r="K23" s="41">
        <v>6</v>
      </c>
      <c r="L23" s="59">
        <f t="shared" si="5"/>
        <v>22</v>
      </c>
      <c r="M23" s="6" t="str">
        <f t="shared" si="6"/>
        <v>4место</v>
      </c>
      <c r="N23" s="41">
        <v>3</v>
      </c>
      <c r="O23" s="41">
        <v>3</v>
      </c>
      <c r="P23" s="41">
        <v>4</v>
      </c>
      <c r="Q23" s="41">
        <v>0</v>
      </c>
      <c r="R23" s="41">
        <v>0</v>
      </c>
      <c r="S23" s="41">
        <v>0</v>
      </c>
      <c r="T23" s="41">
        <v>0</v>
      </c>
      <c r="U23" s="59">
        <f t="shared" si="1"/>
        <v>10</v>
      </c>
      <c r="V23" s="28" t="str">
        <f t="shared" si="7"/>
        <v>Участник</v>
      </c>
      <c r="W23" s="41">
        <v>4</v>
      </c>
      <c r="X23" s="41">
        <v>0</v>
      </c>
      <c r="Y23" s="41">
        <v>1</v>
      </c>
      <c r="Z23" s="41">
        <v>1</v>
      </c>
      <c r="AA23" s="41">
        <v>1</v>
      </c>
      <c r="AB23" s="41">
        <v>0</v>
      </c>
      <c r="AC23" s="41">
        <v>5</v>
      </c>
      <c r="AD23" s="41">
        <v>3</v>
      </c>
      <c r="AE23" s="41">
        <v>2</v>
      </c>
      <c r="AF23" s="41">
        <v>1</v>
      </c>
      <c r="AG23" s="41">
        <v>1</v>
      </c>
      <c r="AH23" s="41">
        <v>1</v>
      </c>
      <c r="AI23" s="41">
        <v>0</v>
      </c>
      <c r="AJ23" s="41">
        <v>1</v>
      </c>
      <c r="AK23" s="41">
        <v>0</v>
      </c>
      <c r="AL23" s="41">
        <v>0</v>
      </c>
      <c r="AM23" s="45">
        <f t="shared" si="8"/>
        <v>21</v>
      </c>
      <c r="AN23" s="46" t="str">
        <f t="shared" si="2"/>
        <v>Участник</v>
      </c>
      <c r="AO23" s="41">
        <v>2</v>
      </c>
      <c r="AP23" s="41">
        <v>4</v>
      </c>
      <c r="AQ23" s="41">
        <v>0</v>
      </c>
      <c r="AR23" s="41">
        <v>0</v>
      </c>
      <c r="AS23" s="41">
        <v>0.5</v>
      </c>
      <c r="AT23" s="41">
        <v>0</v>
      </c>
      <c r="AU23" s="41">
        <v>5</v>
      </c>
      <c r="AV23" s="59">
        <f t="shared" si="3"/>
        <v>11.5</v>
      </c>
      <c r="AW23" s="36" t="str">
        <f t="shared" si="9"/>
        <v>Участник</v>
      </c>
      <c r="AX23" s="37">
        <f t="shared" si="4"/>
        <v>64.5</v>
      </c>
      <c r="AY23" s="47" t="str">
        <f t="shared" si="10"/>
        <v>4место</v>
      </c>
    </row>
    <row r="24" spans="1:51" s="48" customFormat="1" ht="18.75">
      <c r="A24" s="49">
        <v>20</v>
      </c>
      <c r="B24" s="39" t="s">
        <v>86</v>
      </c>
      <c r="C24" s="39" t="s">
        <v>84</v>
      </c>
      <c r="D24" s="58" t="s">
        <v>81</v>
      </c>
      <c r="E24" s="39" t="s">
        <v>87</v>
      </c>
      <c r="F24" s="60">
        <v>3.5</v>
      </c>
      <c r="G24" s="60">
        <v>4</v>
      </c>
      <c r="H24" s="60">
        <v>5.5</v>
      </c>
      <c r="I24" s="60">
        <v>0</v>
      </c>
      <c r="J24" s="60">
        <v>4</v>
      </c>
      <c r="K24" s="61">
        <v>4</v>
      </c>
      <c r="L24" s="62">
        <f t="shared" si="5"/>
        <v>21</v>
      </c>
      <c r="M24" s="6" t="str">
        <f t="shared" si="6"/>
        <v>4место</v>
      </c>
      <c r="N24" s="63">
        <v>0</v>
      </c>
      <c r="O24" s="60">
        <v>2</v>
      </c>
      <c r="P24" s="60">
        <v>4</v>
      </c>
      <c r="Q24" s="60">
        <v>0</v>
      </c>
      <c r="R24" s="60">
        <v>0</v>
      </c>
      <c r="S24" s="61">
        <v>0</v>
      </c>
      <c r="T24" s="61">
        <v>4</v>
      </c>
      <c r="U24" s="62">
        <f t="shared" si="1"/>
        <v>10</v>
      </c>
      <c r="V24" s="28" t="str">
        <f t="shared" si="7"/>
        <v>Участник</v>
      </c>
      <c r="W24" s="63">
        <v>5</v>
      </c>
      <c r="X24" s="60">
        <v>1</v>
      </c>
      <c r="Y24" s="60">
        <v>1</v>
      </c>
      <c r="Z24" s="60">
        <v>1</v>
      </c>
      <c r="AA24" s="60">
        <v>1</v>
      </c>
      <c r="AB24" s="60">
        <v>0</v>
      </c>
      <c r="AC24" s="60">
        <v>5</v>
      </c>
      <c r="AD24" s="60">
        <v>3</v>
      </c>
      <c r="AE24" s="60">
        <v>2</v>
      </c>
      <c r="AF24" s="60">
        <v>3</v>
      </c>
      <c r="AG24" s="60">
        <v>1</v>
      </c>
      <c r="AH24" s="60">
        <v>2</v>
      </c>
      <c r="AI24" s="60">
        <v>0</v>
      </c>
      <c r="AJ24" s="60">
        <v>1</v>
      </c>
      <c r="AK24" s="60">
        <v>0</v>
      </c>
      <c r="AL24" s="60">
        <v>0</v>
      </c>
      <c r="AM24" s="45">
        <f t="shared" si="8"/>
        <v>26</v>
      </c>
      <c r="AN24" s="46" t="str">
        <f t="shared" si="2"/>
        <v>Участник</v>
      </c>
      <c r="AO24" s="63">
        <v>2</v>
      </c>
      <c r="AP24" s="60">
        <v>4</v>
      </c>
      <c r="AQ24" s="60">
        <v>0</v>
      </c>
      <c r="AR24" s="60">
        <v>2</v>
      </c>
      <c r="AS24" s="60">
        <v>0.5</v>
      </c>
      <c r="AT24" s="61">
        <v>0</v>
      </c>
      <c r="AU24" s="61">
        <v>7</v>
      </c>
      <c r="AV24" s="62">
        <f t="shared" si="3"/>
        <v>15.5</v>
      </c>
      <c r="AW24" s="36" t="str">
        <f t="shared" si="9"/>
        <v>4место</v>
      </c>
      <c r="AX24" s="37">
        <f t="shared" si="4"/>
        <v>72.5</v>
      </c>
      <c r="AY24" s="47" t="str">
        <f t="shared" si="10"/>
        <v>4место</v>
      </c>
    </row>
    <row r="25" spans="1:51" s="76" customFormat="1" ht="18.75">
      <c r="A25" s="64">
        <v>21</v>
      </c>
      <c r="B25" s="65" t="s">
        <v>88</v>
      </c>
      <c r="C25" s="65" t="s">
        <v>89</v>
      </c>
      <c r="D25" s="66" t="s">
        <v>90</v>
      </c>
      <c r="E25" s="65" t="s">
        <v>91</v>
      </c>
      <c r="F25" s="67">
        <v>5</v>
      </c>
      <c r="G25" s="67">
        <v>5</v>
      </c>
      <c r="H25" s="67">
        <v>5.5</v>
      </c>
      <c r="I25" s="67">
        <v>5</v>
      </c>
      <c r="J25" s="67">
        <v>4</v>
      </c>
      <c r="K25" s="68">
        <v>6</v>
      </c>
      <c r="L25" s="69">
        <f t="shared" si="5"/>
        <v>30.5</v>
      </c>
      <c r="M25" s="70" t="str">
        <f t="shared" si="6"/>
        <v>Победитель</v>
      </c>
      <c r="N25" s="71">
        <v>3</v>
      </c>
      <c r="O25" s="67">
        <v>2</v>
      </c>
      <c r="P25" s="67">
        <v>4</v>
      </c>
      <c r="Q25" s="67">
        <v>4</v>
      </c>
      <c r="R25" s="67">
        <v>4</v>
      </c>
      <c r="S25" s="68">
        <v>5</v>
      </c>
      <c r="T25" s="68">
        <v>5</v>
      </c>
      <c r="U25" s="69">
        <f t="shared" si="1"/>
        <v>27</v>
      </c>
      <c r="V25" s="72" t="str">
        <f t="shared" si="7"/>
        <v>Победитель</v>
      </c>
      <c r="W25" s="71">
        <v>4</v>
      </c>
      <c r="X25" s="67">
        <v>1</v>
      </c>
      <c r="Y25" s="67">
        <v>1</v>
      </c>
      <c r="Z25" s="67">
        <v>2</v>
      </c>
      <c r="AA25" s="67">
        <v>1</v>
      </c>
      <c r="AB25" s="67">
        <v>1</v>
      </c>
      <c r="AC25" s="67">
        <v>5</v>
      </c>
      <c r="AD25" s="67">
        <v>4</v>
      </c>
      <c r="AE25" s="67">
        <v>3</v>
      </c>
      <c r="AF25" s="67">
        <v>5</v>
      </c>
      <c r="AG25" s="67">
        <v>2</v>
      </c>
      <c r="AH25" s="67">
        <v>4</v>
      </c>
      <c r="AI25" s="67">
        <v>2</v>
      </c>
      <c r="AJ25" s="67">
        <v>4</v>
      </c>
      <c r="AK25" s="67">
        <v>3</v>
      </c>
      <c r="AL25" s="67">
        <v>2</v>
      </c>
      <c r="AM25" s="73">
        <f t="shared" si="8"/>
        <v>44</v>
      </c>
      <c r="AN25" s="46" t="str">
        <f t="shared" si="2"/>
        <v>Победитель</v>
      </c>
      <c r="AO25" s="71">
        <v>2</v>
      </c>
      <c r="AP25" s="67">
        <v>5</v>
      </c>
      <c r="AQ25" s="67">
        <v>2</v>
      </c>
      <c r="AR25" s="67">
        <v>3</v>
      </c>
      <c r="AS25" s="67">
        <v>2</v>
      </c>
      <c r="AT25" s="68">
        <v>2</v>
      </c>
      <c r="AU25" s="68">
        <v>6</v>
      </c>
      <c r="AV25" s="69">
        <f t="shared" si="3"/>
        <v>22</v>
      </c>
      <c r="AW25" s="36" t="str">
        <f t="shared" si="9"/>
        <v>Победитель</v>
      </c>
      <c r="AX25" s="74">
        <f t="shared" si="4"/>
        <v>123.5</v>
      </c>
      <c r="AY25" s="75" t="str">
        <f t="shared" si="10"/>
        <v>Победитель</v>
      </c>
    </row>
    <row r="26" spans="1:51" s="48" customFormat="1" ht="18.75">
      <c r="A26" s="49">
        <v>22</v>
      </c>
      <c r="B26" s="39" t="s">
        <v>92</v>
      </c>
      <c r="C26" s="39" t="s">
        <v>93</v>
      </c>
      <c r="D26" s="66" t="s">
        <v>90</v>
      </c>
      <c r="E26" s="39" t="s">
        <v>94</v>
      </c>
      <c r="F26" s="41">
        <v>2.5</v>
      </c>
      <c r="G26" s="41">
        <v>4</v>
      </c>
      <c r="H26" s="41">
        <v>6</v>
      </c>
      <c r="I26" s="41">
        <v>3</v>
      </c>
      <c r="J26" s="41">
        <v>4.5</v>
      </c>
      <c r="K26" s="42">
        <v>5.5</v>
      </c>
      <c r="L26" s="43">
        <f t="shared" si="5"/>
        <v>25.5</v>
      </c>
      <c r="M26" s="6" t="str">
        <f t="shared" si="6"/>
        <v>Призёр3м</v>
      </c>
      <c r="N26" s="44">
        <v>3</v>
      </c>
      <c r="O26" s="41">
        <v>3</v>
      </c>
      <c r="P26" s="41">
        <v>4</v>
      </c>
      <c r="Q26" s="41">
        <v>2</v>
      </c>
      <c r="R26" s="41">
        <v>0</v>
      </c>
      <c r="S26" s="42">
        <v>5</v>
      </c>
      <c r="T26" s="42">
        <v>0</v>
      </c>
      <c r="U26" s="43">
        <f t="shared" si="1"/>
        <v>17</v>
      </c>
      <c r="V26" s="28" t="str">
        <f t="shared" si="7"/>
        <v>Участник</v>
      </c>
      <c r="W26" s="44">
        <v>5</v>
      </c>
      <c r="X26" s="41">
        <v>1</v>
      </c>
      <c r="Y26" s="41">
        <v>1</v>
      </c>
      <c r="Z26" s="41">
        <v>3</v>
      </c>
      <c r="AA26" s="41">
        <v>1</v>
      </c>
      <c r="AB26" s="41">
        <v>1</v>
      </c>
      <c r="AC26" s="41">
        <v>5</v>
      </c>
      <c r="AD26" s="41">
        <v>4</v>
      </c>
      <c r="AE26" s="41">
        <v>3</v>
      </c>
      <c r="AF26" s="41">
        <v>5</v>
      </c>
      <c r="AG26" s="41">
        <v>2</v>
      </c>
      <c r="AH26" s="41">
        <v>2</v>
      </c>
      <c r="AI26" s="41">
        <v>2</v>
      </c>
      <c r="AJ26" s="41">
        <v>5</v>
      </c>
      <c r="AK26" s="41">
        <v>3</v>
      </c>
      <c r="AL26" s="41">
        <v>1</v>
      </c>
      <c r="AM26" s="45">
        <f t="shared" si="8"/>
        <v>44</v>
      </c>
      <c r="AN26" s="46" t="str">
        <f t="shared" si="2"/>
        <v>Победитель</v>
      </c>
      <c r="AO26" s="44">
        <v>2</v>
      </c>
      <c r="AP26" s="41">
        <v>5</v>
      </c>
      <c r="AQ26" s="41">
        <v>3</v>
      </c>
      <c r="AR26" s="41">
        <v>2.5</v>
      </c>
      <c r="AS26" s="41">
        <v>0.5</v>
      </c>
      <c r="AT26" s="42">
        <v>1.5</v>
      </c>
      <c r="AU26" s="42">
        <v>5</v>
      </c>
      <c r="AV26" s="43">
        <f t="shared" si="3"/>
        <v>19.5</v>
      </c>
      <c r="AW26" s="36" t="str">
        <f t="shared" si="9"/>
        <v>ПРИЗЁР2м</v>
      </c>
      <c r="AX26" s="37">
        <f t="shared" si="4"/>
        <v>106</v>
      </c>
      <c r="AY26" s="47" t="str">
        <f t="shared" si="10"/>
        <v>ПРИЗЁР 2 место</v>
      </c>
    </row>
    <row r="27" spans="1:51" s="48" customFormat="1" ht="18.75">
      <c r="A27" s="49">
        <v>23</v>
      </c>
      <c r="B27" s="39" t="s">
        <v>95</v>
      </c>
      <c r="C27" s="39" t="s">
        <v>96</v>
      </c>
      <c r="D27" s="66" t="s">
        <v>90</v>
      </c>
      <c r="E27" s="39" t="s">
        <v>97</v>
      </c>
      <c r="F27" s="41">
        <v>3.5</v>
      </c>
      <c r="G27" s="41">
        <v>4</v>
      </c>
      <c r="H27" s="41">
        <v>5.5</v>
      </c>
      <c r="I27" s="41">
        <v>3</v>
      </c>
      <c r="J27" s="41">
        <v>3.5</v>
      </c>
      <c r="K27" s="42">
        <v>6</v>
      </c>
      <c r="L27" s="43">
        <f t="shared" si="5"/>
        <v>25.5</v>
      </c>
      <c r="M27" s="6" t="str">
        <f t="shared" si="6"/>
        <v>Призёр3м</v>
      </c>
      <c r="N27" s="44">
        <v>3</v>
      </c>
      <c r="O27" s="41">
        <v>3</v>
      </c>
      <c r="P27" s="41">
        <v>4</v>
      </c>
      <c r="Q27" s="41">
        <v>4</v>
      </c>
      <c r="R27" s="41">
        <v>4</v>
      </c>
      <c r="S27" s="42">
        <v>0</v>
      </c>
      <c r="T27" s="42">
        <v>5</v>
      </c>
      <c r="U27" s="43">
        <f t="shared" si="1"/>
        <v>23</v>
      </c>
      <c r="V27" s="28" t="str">
        <f t="shared" si="7"/>
        <v>ПРИЗЁР2м</v>
      </c>
      <c r="W27" s="44">
        <v>4</v>
      </c>
      <c r="X27" s="41">
        <v>1</v>
      </c>
      <c r="Y27" s="41">
        <v>1</v>
      </c>
      <c r="Z27" s="41">
        <v>2</v>
      </c>
      <c r="AA27" s="41">
        <v>1</v>
      </c>
      <c r="AB27" s="41">
        <v>1</v>
      </c>
      <c r="AC27" s="41">
        <v>3</v>
      </c>
      <c r="AD27" s="41">
        <v>5</v>
      </c>
      <c r="AE27" s="41">
        <v>1</v>
      </c>
      <c r="AF27" s="41">
        <v>2</v>
      </c>
      <c r="AG27" s="41">
        <v>2</v>
      </c>
      <c r="AH27" s="41">
        <v>2</v>
      </c>
      <c r="AI27" s="41">
        <v>1</v>
      </c>
      <c r="AJ27" s="41">
        <v>5</v>
      </c>
      <c r="AK27" s="41">
        <v>1</v>
      </c>
      <c r="AL27" s="41">
        <v>1</v>
      </c>
      <c r="AM27" s="45">
        <f t="shared" si="8"/>
        <v>33</v>
      </c>
      <c r="AN27" s="46" t="str">
        <f t="shared" si="2"/>
        <v>Призёр3м</v>
      </c>
      <c r="AO27" s="44">
        <v>2</v>
      </c>
      <c r="AP27" s="41">
        <v>5</v>
      </c>
      <c r="AQ27" s="41">
        <v>2</v>
      </c>
      <c r="AR27" s="41">
        <v>3</v>
      </c>
      <c r="AS27" s="41">
        <v>0.5</v>
      </c>
      <c r="AT27" s="42">
        <v>1</v>
      </c>
      <c r="AU27" s="42">
        <v>4</v>
      </c>
      <c r="AV27" s="43">
        <f t="shared" si="3"/>
        <v>17.5</v>
      </c>
      <c r="AW27" s="36" t="str">
        <f t="shared" si="9"/>
        <v>Призёр3м</v>
      </c>
      <c r="AX27" s="37">
        <f t="shared" si="4"/>
        <v>99</v>
      </c>
      <c r="AY27" s="47" t="str">
        <f t="shared" si="10"/>
        <v>ПРИЗЁР 2 место</v>
      </c>
    </row>
    <row r="28" spans="1:51" s="48" customFormat="1" ht="18.75">
      <c r="A28" s="49">
        <v>24</v>
      </c>
      <c r="B28" s="39" t="s">
        <v>98</v>
      </c>
      <c r="C28" s="39" t="s">
        <v>99</v>
      </c>
      <c r="D28" s="77" t="s">
        <v>100</v>
      </c>
      <c r="E28" s="39" t="s">
        <v>101</v>
      </c>
      <c r="F28" s="41">
        <v>5</v>
      </c>
      <c r="G28" s="41">
        <v>5</v>
      </c>
      <c r="H28" s="41">
        <v>6</v>
      </c>
      <c r="I28" s="41">
        <v>2</v>
      </c>
      <c r="J28" s="41">
        <v>4</v>
      </c>
      <c r="K28" s="42">
        <v>2.5</v>
      </c>
      <c r="L28" s="43">
        <f t="shared" si="5"/>
        <v>24.5</v>
      </c>
      <c r="M28" s="6" t="str">
        <f t="shared" si="6"/>
        <v>Призёр3м</v>
      </c>
      <c r="N28" s="44">
        <v>3</v>
      </c>
      <c r="O28" s="41">
        <v>3</v>
      </c>
      <c r="P28" s="41">
        <v>4</v>
      </c>
      <c r="Q28" s="41">
        <v>4</v>
      </c>
      <c r="R28" s="41">
        <v>1</v>
      </c>
      <c r="S28" s="42">
        <v>0</v>
      </c>
      <c r="T28" s="42">
        <v>0</v>
      </c>
      <c r="U28" s="43">
        <f t="shared" si="1"/>
        <v>15</v>
      </c>
      <c r="V28" s="28" t="str">
        <f t="shared" si="7"/>
        <v>Участник</v>
      </c>
      <c r="W28" s="44">
        <v>5</v>
      </c>
      <c r="X28" s="41">
        <v>0</v>
      </c>
      <c r="Y28" s="41">
        <v>1</v>
      </c>
      <c r="Z28" s="41">
        <v>1</v>
      </c>
      <c r="AA28" s="41">
        <v>0</v>
      </c>
      <c r="AB28" s="41">
        <v>0</v>
      </c>
      <c r="AC28" s="41">
        <v>3</v>
      </c>
      <c r="AD28" s="41">
        <v>4</v>
      </c>
      <c r="AE28" s="41">
        <v>2</v>
      </c>
      <c r="AF28" s="41">
        <v>5</v>
      </c>
      <c r="AG28" s="41">
        <v>2</v>
      </c>
      <c r="AH28" s="41">
        <v>3</v>
      </c>
      <c r="AI28" s="41">
        <v>2</v>
      </c>
      <c r="AJ28" s="41">
        <v>5</v>
      </c>
      <c r="AK28" s="41">
        <v>3</v>
      </c>
      <c r="AL28" s="41">
        <v>1</v>
      </c>
      <c r="AM28" s="45">
        <f t="shared" si="8"/>
        <v>37</v>
      </c>
      <c r="AN28" s="46" t="str">
        <f t="shared" si="2"/>
        <v>ПРИЗЁР 2 м</v>
      </c>
      <c r="AO28" s="44">
        <v>1</v>
      </c>
      <c r="AP28" s="41">
        <v>5</v>
      </c>
      <c r="AQ28" s="41">
        <v>3</v>
      </c>
      <c r="AR28" s="41">
        <v>3</v>
      </c>
      <c r="AS28" s="41">
        <v>0.5</v>
      </c>
      <c r="AT28" s="42">
        <v>0.5</v>
      </c>
      <c r="AU28" s="42">
        <v>5</v>
      </c>
      <c r="AV28" s="43">
        <f t="shared" si="3"/>
        <v>18</v>
      </c>
      <c r="AW28" s="36" t="str">
        <f t="shared" si="9"/>
        <v>Призёр3м</v>
      </c>
      <c r="AX28" s="37">
        <f t="shared" si="4"/>
        <v>94.5</v>
      </c>
      <c r="AY28" s="47" t="str">
        <f t="shared" si="10"/>
        <v>Призёр 3 место</v>
      </c>
    </row>
    <row r="29" spans="1:51" s="76" customFormat="1" ht="18.75">
      <c r="A29" s="64">
        <v>25</v>
      </c>
      <c r="B29" s="65" t="s">
        <v>102</v>
      </c>
      <c r="C29" s="65" t="s">
        <v>103</v>
      </c>
      <c r="D29" s="77" t="s">
        <v>100</v>
      </c>
      <c r="E29" s="65" t="s">
        <v>104</v>
      </c>
      <c r="F29" s="67">
        <v>5</v>
      </c>
      <c r="G29" s="67">
        <v>4</v>
      </c>
      <c r="H29" s="67">
        <v>5.5</v>
      </c>
      <c r="I29" s="67">
        <v>3</v>
      </c>
      <c r="J29" s="67">
        <v>4.5</v>
      </c>
      <c r="K29" s="68">
        <v>5.5</v>
      </c>
      <c r="L29" s="69">
        <f t="shared" si="5"/>
        <v>27.5</v>
      </c>
      <c r="M29" s="70" t="str">
        <f t="shared" si="6"/>
        <v>Победитель</v>
      </c>
      <c r="N29" s="71">
        <v>3</v>
      </c>
      <c r="O29" s="67">
        <v>3</v>
      </c>
      <c r="P29" s="67">
        <v>4</v>
      </c>
      <c r="Q29" s="67">
        <v>4</v>
      </c>
      <c r="R29" s="67">
        <v>4</v>
      </c>
      <c r="S29" s="68">
        <v>5</v>
      </c>
      <c r="T29" s="68">
        <v>5</v>
      </c>
      <c r="U29" s="69">
        <f t="shared" si="1"/>
        <v>28</v>
      </c>
      <c r="V29" s="72" t="str">
        <f t="shared" si="7"/>
        <v>Победитель</v>
      </c>
      <c r="W29" s="71">
        <v>5</v>
      </c>
      <c r="X29" s="67">
        <v>1</v>
      </c>
      <c r="Y29" s="67">
        <v>1</v>
      </c>
      <c r="Z29" s="67">
        <v>2</v>
      </c>
      <c r="AA29" s="67">
        <v>1</v>
      </c>
      <c r="AB29" s="67">
        <v>1</v>
      </c>
      <c r="AC29" s="67">
        <v>5</v>
      </c>
      <c r="AD29" s="67">
        <v>5</v>
      </c>
      <c r="AE29" s="67">
        <v>3</v>
      </c>
      <c r="AF29" s="67">
        <v>5</v>
      </c>
      <c r="AG29" s="67">
        <v>2</v>
      </c>
      <c r="AH29" s="67">
        <v>4</v>
      </c>
      <c r="AI29" s="67">
        <v>2</v>
      </c>
      <c r="AJ29" s="67">
        <v>5</v>
      </c>
      <c r="AK29" s="67">
        <v>2</v>
      </c>
      <c r="AL29" s="67">
        <v>1</v>
      </c>
      <c r="AM29" s="73">
        <f t="shared" si="8"/>
        <v>45</v>
      </c>
      <c r="AN29" s="46" t="str">
        <f t="shared" si="2"/>
        <v>Победитель</v>
      </c>
      <c r="AO29" s="71">
        <v>2</v>
      </c>
      <c r="AP29" s="67">
        <v>5</v>
      </c>
      <c r="AQ29" s="67">
        <v>2</v>
      </c>
      <c r="AR29" s="67">
        <v>3</v>
      </c>
      <c r="AS29" s="67">
        <v>2</v>
      </c>
      <c r="AT29" s="68">
        <v>1.5</v>
      </c>
      <c r="AU29" s="68">
        <v>7</v>
      </c>
      <c r="AV29" s="69">
        <f t="shared" si="3"/>
        <v>22.5</v>
      </c>
      <c r="AW29" s="36" t="str">
        <f t="shared" si="9"/>
        <v>Победитель</v>
      </c>
      <c r="AX29" s="74">
        <f t="shared" si="4"/>
        <v>123</v>
      </c>
      <c r="AY29" s="75" t="str">
        <f t="shared" si="10"/>
        <v>Победитель</v>
      </c>
    </row>
    <row r="30" spans="1:51" s="48" customFormat="1" ht="18.75">
      <c r="A30" s="49">
        <v>26</v>
      </c>
      <c r="B30" s="39" t="s">
        <v>105</v>
      </c>
      <c r="C30" s="39" t="s">
        <v>106</v>
      </c>
      <c r="D30" s="77" t="s">
        <v>100</v>
      </c>
      <c r="E30" s="39" t="s">
        <v>107</v>
      </c>
      <c r="F30" s="41">
        <v>5</v>
      </c>
      <c r="G30" s="41">
        <v>3</v>
      </c>
      <c r="H30" s="41">
        <v>6</v>
      </c>
      <c r="I30" s="41">
        <v>4</v>
      </c>
      <c r="J30" s="41">
        <v>3.5</v>
      </c>
      <c r="K30" s="42">
        <v>6</v>
      </c>
      <c r="L30" s="43">
        <f t="shared" si="5"/>
        <v>27.5</v>
      </c>
      <c r="M30" s="6" t="str">
        <f t="shared" si="6"/>
        <v>Победитель</v>
      </c>
      <c r="N30" s="44">
        <v>3</v>
      </c>
      <c r="O30" s="41">
        <v>3</v>
      </c>
      <c r="P30" s="41">
        <v>4</v>
      </c>
      <c r="Q30" s="41">
        <v>4</v>
      </c>
      <c r="R30" s="41">
        <v>3</v>
      </c>
      <c r="S30" s="42">
        <v>0</v>
      </c>
      <c r="T30" s="42">
        <v>5</v>
      </c>
      <c r="U30" s="43">
        <f t="shared" si="1"/>
        <v>22</v>
      </c>
      <c r="V30" s="28" t="str">
        <f t="shared" si="7"/>
        <v>ПРИЗЁР2м</v>
      </c>
      <c r="W30" s="44">
        <v>5</v>
      </c>
      <c r="X30" s="41">
        <v>0</v>
      </c>
      <c r="Y30" s="41">
        <v>0</v>
      </c>
      <c r="Z30" s="41">
        <v>2</v>
      </c>
      <c r="AA30" s="41">
        <v>1</v>
      </c>
      <c r="AB30" s="41">
        <v>0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41">
        <v>0</v>
      </c>
      <c r="AL30" s="41">
        <v>1</v>
      </c>
      <c r="AM30" s="45">
        <f t="shared" si="8"/>
        <v>9</v>
      </c>
      <c r="AN30" s="46" t="str">
        <f t="shared" si="2"/>
        <v>Участник</v>
      </c>
      <c r="AO30" s="44">
        <v>2</v>
      </c>
      <c r="AP30" s="41">
        <v>5</v>
      </c>
      <c r="AQ30" s="41">
        <v>3</v>
      </c>
      <c r="AR30" s="41">
        <v>3</v>
      </c>
      <c r="AS30" s="41">
        <v>1</v>
      </c>
      <c r="AT30" s="42">
        <v>1</v>
      </c>
      <c r="AU30" s="42">
        <v>5</v>
      </c>
      <c r="AV30" s="43">
        <f t="shared" si="3"/>
        <v>20</v>
      </c>
      <c r="AW30" s="36" t="str">
        <f t="shared" si="9"/>
        <v>ПРИЗЁР2м</v>
      </c>
      <c r="AX30" s="37">
        <f t="shared" si="4"/>
        <v>78.5</v>
      </c>
      <c r="AY30" s="47" t="str">
        <f t="shared" si="10"/>
        <v>4место</v>
      </c>
    </row>
    <row r="31" spans="1:51" s="48" customFormat="1" ht="18.75">
      <c r="A31" s="49">
        <v>27</v>
      </c>
      <c r="B31" s="39" t="s">
        <v>108</v>
      </c>
      <c r="C31" s="39" t="s">
        <v>109</v>
      </c>
      <c r="D31" s="78" t="s">
        <v>110</v>
      </c>
      <c r="E31" s="39" t="s">
        <v>111</v>
      </c>
      <c r="F31" s="41">
        <v>3.5</v>
      </c>
      <c r="G31" s="41">
        <v>4</v>
      </c>
      <c r="H31" s="41">
        <v>4</v>
      </c>
      <c r="I31" s="41">
        <v>2</v>
      </c>
      <c r="J31" s="41">
        <v>4</v>
      </c>
      <c r="K31" s="42">
        <v>0</v>
      </c>
      <c r="L31" s="43">
        <f t="shared" si="5"/>
        <v>17.5</v>
      </c>
      <c r="M31" s="6" t="str">
        <f t="shared" si="6"/>
        <v>Участник</v>
      </c>
      <c r="N31" s="44">
        <v>0</v>
      </c>
      <c r="O31" s="41">
        <v>1</v>
      </c>
      <c r="P31" s="41">
        <v>4</v>
      </c>
      <c r="Q31" s="41">
        <v>4</v>
      </c>
      <c r="R31" s="41">
        <v>1</v>
      </c>
      <c r="S31" s="42">
        <v>2</v>
      </c>
      <c r="T31" s="42">
        <v>0</v>
      </c>
      <c r="U31" s="43">
        <f t="shared" si="1"/>
        <v>12</v>
      </c>
      <c r="V31" s="28" t="str">
        <f t="shared" si="7"/>
        <v>Участник</v>
      </c>
      <c r="W31" s="44">
        <v>4</v>
      </c>
      <c r="X31" s="41">
        <v>0</v>
      </c>
      <c r="Y31" s="41">
        <v>1</v>
      </c>
      <c r="Z31" s="41">
        <v>2</v>
      </c>
      <c r="AA31" s="41">
        <v>0</v>
      </c>
      <c r="AB31" s="41">
        <v>0</v>
      </c>
      <c r="AC31" s="41">
        <v>3</v>
      </c>
      <c r="AD31" s="41">
        <v>1</v>
      </c>
      <c r="AE31" s="41">
        <v>1</v>
      </c>
      <c r="AF31" s="41">
        <v>3</v>
      </c>
      <c r="AG31" s="41">
        <v>1</v>
      </c>
      <c r="AH31" s="41">
        <v>3</v>
      </c>
      <c r="AI31" s="41">
        <v>0</v>
      </c>
      <c r="AJ31" s="41">
        <v>5</v>
      </c>
      <c r="AK31" s="41">
        <v>0</v>
      </c>
      <c r="AL31" s="41">
        <v>1</v>
      </c>
      <c r="AM31" s="45">
        <f t="shared" si="8"/>
        <v>25</v>
      </c>
      <c r="AN31" s="46" t="str">
        <f t="shared" si="2"/>
        <v>Участник</v>
      </c>
      <c r="AO31" s="44">
        <v>2</v>
      </c>
      <c r="AP31" s="41">
        <v>5</v>
      </c>
      <c r="AQ31" s="41">
        <v>1</v>
      </c>
      <c r="AR31" s="41">
        <v>1.5</v>
      </c>
      <c r="AS31" s="41">
        <v>0</v>
      </c>
      <c r="AT31" s="42">
        <v>0</v>
      </c>
      <c r="AU31" s="42">
        <v>3</v>
      </c>
      <c r="AV31" s="43">
        <f t="shared" si="3"/>
        <v>12.5</v>
      </c>
      <c r="AW31" s="36" t="str">
        <f t="shared" si="9"/>
        <v>Участник</v>
      </c>
      <c r="AX31" s="37">
        <f t="shared" si="4"/>
        <v>67</v>
      </c>
      <c r="AY31" s="47" t="str">
        <f t="shared" si="10"/>
        <v>4место</v>
      </c>
    </row>
    <row r="32" spans="1:51" s="48" customFormat="1" ht="18.75">
      <c r="A32" s="49">
        <v>28</v>
      </c>
      <c r="B32" s="39" t="s">
        <v>112</v>
      </c>
      <c r="C32" s="39" t="s">
        <v>109</v>
      </c>
      <c r="D32" s="78" t="s">
        <v>110</v>
      </c>
      <c r="E32" s="39" t="s">
        <v>111</v>
      </c>
      <c r="F32" s="41">
        <v>0</v>
      </c>
      <c r="G32" s="41">
        <v>0</v>
      </c>
      <c r="H32" s="41">
        <v>5.5</v>
      </c>
      <c r="I32" s="41">
        <v>0</v>
      </c>
      <c r="J32" s="41">
        <v>3.5</v>
      </c>
      <c r="K32" s="42">
        <v>0</v>
      </c>
      <c r="L32" s="43">
        <f t="shared" si="5"/>
        <v>9</v>
      </c>
      <c r="M32" s="6" t="str">
        <f t="shared" si="6"/>
        <v>Участник</v>
      </c>
      <c r="N32" s="44">
        <v>3</v>
      </c>
      <c r="O32" s="41">
        <v>2</v>
      </c>
      <c r="P32" s="41">
        <v>4</v>
      </c>
      <c r="Q32" s="41">
        <v>4</v>
      </c>
      <c r="R32" s="41">
        <v>0</v>
      </c>
      <c r="S32" s="42">
        <v>0</v>
      </c>
      <c r="T32" s="42">
        <v>4</v>
      </c>
      <c r="U32" s="43">
        <f t="shared" si="1"/>
        <v>17</v>
      </c>
      <c r="V32" s="28" t="str">
        <f t="shared" si="7"/>
        <v>Участник</v>
      </c>
      <c r="W32" s="44">
        <v>5</v>
      </c>
      <c r="X32" s="41">
        <v>1</v>
      </c>
      <c r="Y32" s="41">
        <v>1</v>
      </c>
      <c r="Z32" s="41">
        <v>1</v>
      </c>
      <c r="AA32" s="41">
        <v>1</v>
      </c>
      <c r="AB32" s="41">
        <v>0</v>
      </c>
      <c r="AC32" s="41">
        <v>0</v>
      </c>
      <c r="AD32" s="41">
        <v>1</v>
      </c>
      <c r="AE32" s="41">
        <v>0</v>
      </c>
      <c r="AF32" s="41">
        <v>0</v>
      </c>
      <c r="AG32" s="41">
        <v>2</v>
      </c>
      <c r="AH32" s="41">
        <v>1</v>
      </c>
      <c r="AI32" s="41">
        <v>1</v>
      </c>
      <c r="AJ32" s="41">
        <v>0</v>
      </c>
      <c r="AK32" s="41">
        <v>0</v>
      </c>
      <c r="AL32" s="41">
        <v>1</v>
      </c>
      <c r="AM32" s="45">
        <f t="shared" si="8"/>
        <v>15</v>
      </c>
      <c r="AN32" s="46" t="str">
        <f t="shared" si="2"/>
        <v>Участник</v>
      </c>
      <c r="AO32" s="44">
        <v>0</v>
      </c>
      <c r="AP32" s="41">
        <v>4</v>
      </c>
      <c r="AQ32" s="41">
        <v>0.5</v>
      </c>
      <c r="AR32" s="41">
        <v>1.5</v>
      </c>
      <c r="AS32" s="41">
        <v>0.5</v>
      </c>
      <c r="AT32" s="42">
        <v>0</v>
      </c>
      <c r="AU32" s="42">
        <v>2</v>
      </c>
      <c r="AV32" s="43">
        <f t="shared" si="3"/>
        <v>8.5</v>
      </c>
      <c r="AW32" s="36" t="str">
        <f t="shared" si="9"/>
        <v>Участник</v>
      </c>
      <c r="AX32" s="37">
        <f t="shared" si="4"/>
        <v>49.5</v>
      </c>
      <c r="AY32" s="47" t="str">
        <f t="shared" si="10"/>
        <v>Участник</v>
      </c>
    </row>
    <row r="33" spans="1:51" s="48" customFormat="1" ht="18.75">
      <c r="A33" s="49">
        <v>29</v>
      </c>
      <c r="B33" s="39" t="s">
        <v>113</v>
      </c>
      <c r="C33" s="39" t="s">
        <v>109</v>
      </c>
      <c r="D33" s="78" t="s">
        <v>110</v>
      </c>
      <c r="E33" s="39" t="s">
        <v>111</v>
      </c>
      <c r="F33" s="41">
        <v>0</v>
      </c>
      <c r="G33" s="41">
        <v>1</v>
      </c>
      <c r="H33" s="41">
        <v>6</v>
      </c>
      <c r="I33" s="41">
        <v>1</v>
      </c>
      <c r="J33" s="41">
        <v>3</v>
      </c>
      <c r="K33" s="42">
        <v>0</v>
      </c>
      <c r="L33" s="43">
        <f t="shared" si="5"/>
        <v>11</v>
      </c>
      <c r="M33" s="6" t="str">
        <f t="shared" si="6"/>
        <v>Участник</v>
      </c>
      <c r="N33" s="44">
        <v>0</v>
      </c>
      <c r="O33" s="41">
        <v>2</v>
      </c>
      <c r="P33" s="41">
        <v>0</v>
      </c>
      <c r="Q33" s="41">
        <v>0</v>
      </c>
      <c r="R33" s="41">
        <v>2</v>
      </c>
      <c r="S33" s="42">
        <v>0</v>
      </c>
      <c r="T33" s="42">
        <v>0</v>
      </c>
      <c r="U33" s="43">
        <f t="shared" si="1"/>
        <v>4</v>
      </c>
      <c r="V33" s="28" t="str">
        <f t="shared" si="7"/>
        <v>Участник</v>
      </c>
      <c r="W33" s="44">
        <v>5</v>
      </c>
      <c r="X33" s="41">
        <v>0</v>
      </c>
      <c r="Y33" s="41">
        <v>1</v>
      </c>
      <c r="Z33" s="41">
        <v>2</v>
      </c>
      <c r="AA33" s="41">
        <v>1</v>
      </c>
      <c r="AB33" s="41">
        <v>0</v>
      </c>
      <c r="AC33" s="41">
        <v>0</v>
      </c>
      <c r="AD33" s="41">
        <v>2</v>
      </c>
      <c r="AE33" s="41">
        <v>1</v>
      </c>
      <c r="AF33" s="41">
        <v>3</v>
      </c>
      <c r="AG33" s="41">
        <v>2</v>
      </c>
      <c r="AH33" s="41">
        <v>1</v>
      </c>
      <c r="AI33" s="41">
        <v>1</v>
      </c>
      <c r="AJ33" s="41">
        <v>1</v>
      </c>
      <c r="AK33" s="41">
        <v>3</v>
      </c>
      <c r="AL33" s="41">
        <v>1</v>
      </c>
      <c r="AM33" s="45">
        <f t="shared" si="8"/>
        <v>24</v>
      </c>
      <c r="AN33" s="46" t="str">
        <f t="shared" si="2"/>
        <v>Участник</v>
      </c>
      <c r="AO33" s="44">
        <v>2</v>
      </c>
      <c r="AP33" s="41">
        <v>4</v>
      </c>
      <c r="AQ33" s="41">
        <v>0</v>
      </c>
      <c r="AR33" s="41">
        <v>1.5</v>
      </c>
      <c r="AS33" s="41">
        <v>0</v>
      </c>
      <c r="AT33" s="42">
        <v>0</v>
      </c>
      <c r="AU33" s="42">
        <v>0</v>
      </c>
      <c r="AV33" s="43">
        <f t="shared" si="3"/>
        <v>7.5</v>
      </c>
      <c r="AW33" s="36" t="str">
        <f t="shared" si="9"/>
        <v>Участник</v>
      </c>
      <c r="AX33" s="37">
        <f t="shared" si="4"/>
        <v>46.5</v>
      </c>
      <c r="AY33" s="47" t="str">
        <f t="shared" si="10"/>
        <v>Участник</v>
      </c>
    </row>
    <row r="34" spans="1:51" s="48" customFormat="1" ht="18.75">
      <c r="A34" s="49">
        <v>30</v>
      </c>
      <c r="B34" s="39" t="s">
        <v>114</v>
      </c>
      <c r="C34" s="39" t="s">
        <v>115</v>
      </c>
      <c r="D34" s="79" t="s">
        <v>116</v>
      </c>
      <c r="E34" s="39" t="s">
        <v>117</v>
      </c>
      <c r="F34" s="41">
        <v>4</v>
      </c>
      <c r="G34" s="41">
        <v>2</v>
      </c>
      <c r="H34" s="41">
        <v>6.5</v>
      </c>
      <c r="I34" s="41">
        <v>1</v>
      </c>
      <c r="J34" s="41">
        <v>3.5</v>
      </c>
      <c r="K34" s="42">
        <v>2.5</v>
      </c>
      <c r="L34" s="43">
        <f t="shared" si="5"/>
        <v>19.5</v>
      </c>
      <c r="M34" s="6" t="str">
        <f t="shared" si="6"/>
        <v>Участник</v>
      </c>
      <c r="N34" s="44">
        <v>3</v>
      </c>
      <c r="O34" s="41">
        <v>3</v>
      </c>
      <c r="P34" s="41">
        <v>4</v>
      </c>
      <c r="Q34" s="41">
        <v>4</v>
      </c>
      <c r="R34" s="41">
        <v>3</v>
      </c>
      <c r="S34" s="42">
        <v>5</v>
      </c>
      <c r="T34" s="42">
        <v>5</v>
      </c>
      <c r="U34" s="43">
        <f t="shared" si="1"/>
        <v>27</v>
      </c>
      <c r="V34" s="28" t="str">
        <f t="shared" si="7"/>
        <v>Победитель</v>
      </c>
      <c r="W34" s="44">
        <v>5</v>
      </c>
      <c r="X34" s="41">
        <v>1</v>
      </c>
      <c r="Y34" s="41">
        <v>0</v>
      </c>
      <c r="Z34" s="41">
        <v>1</v>
      </c>
      <c r="AA34" s="41">
        <v>1</v>
      </c>
      <c r="AB34" s="41">
        <v>1</v>
      </c>
      <c r="AC34" s="41">
        <v>4</v>
      </c>
      <c r="AD34" s="41">
        <v>1</v>
      </c>
      <c r="AE34" s="41">
        <v>2</v>
      </c>
      <c r="AF34" s="41">
        <v>3</v>
      </c>
      <c r="AG34" s="41">
        <v>2</v>
      </c>
      <c r="AH34" s="41">
        <v>4</v>
      </c>
      <c r="AI34" s="41">
        <v>1</v>
      </c>
      <c r="AJ34" s="41">
        <v>5</v>
      </c>
      <c r="AK34" s="41">
        <v>2</v>
      </c>
      <c r="AL34" s="41">
        <v>1</v>
      </c>
      <c r="AM34" s="45">
        <f t="shared" si="8"/>
        <v>34</v>
      </c>
      <c r="AN34" s="46" t="str">
        <f t="shared" si="2"/>
        <v>Призёр3м</v>
      </c>
      <c r="AO34" s="44">
        <v>2</v>
      </c>
      <c r="AP34" s="41">
        <v>5</v>
      </c>
      <c r="AQ34" s="41">
        <v>1</v>
      </c>
      <c r="AR34" s="41">
        <v>2</v>
      </c>
      <c r="AS34" s="41">
        <v>2</v>
      </c>
      <c r="AT34" s="42">
        <v>2</v>
      </c>
      <c r="AU34" s="42">
        <v>4</v>
      </c>
      <c r="AV34" s="43">
        <f t="shared" si="3"/>
        <v>18</v>
      </c>
      <c r="AW34" s="36" t="str">
        <f t="shared" si="9"/>
        <v>Призёр3м</v>
      </c>
      <c r="AX34" s="37">
        <f t="shared" si="4"/>
        <v>98.5</v>
      </c>
      <c r="AY34" s="47" t="str">
        <f t="shared" si="10"/>
        <v>ПРИЗЁР 2 место</v>
      </c>
    </row>
    <row r="35" spans="1:51" s="48" customFormat="1" ht="18.75">
      <c r="A35" s="49">
        <v>31</v>
      </c>
      <c r="B35" s="39" t="s">
        <v>118</v>
      </c>
      <c r="C35" s="39" t="s">
        <v>115</v>
      </c>
      <c r="D35" s="79" t="s">
        <v>116</v>
      </c>
      <c r="E35" s="39" t="s">
        <v>119</v>
      </c>
      <c r="F35" s="41">
        <v>5</v>
      </c>
      <c r="G35" s="41">
        <v>3</v>
      </c>
      <c r="H35" s="41">
        <v>6</v>
      </c>
      <c r="I35" s="41">
        <v>4</v>
      </c>
      <c r="J35" s="41">
        <v>4</v>
      </c>
      <c r="K35" s="42">
        <v>5</v>
      </c>
      <c r="L35" s="43">
        <f t="shared" si="5"/>
        <v>27</v>
      </c>
      <c r="M35" s="6" t="str">
        <f t="shared" si="6"/>
        <v>Победитель</v>
      </c>
      <c r="N35" s="44">
        <v>2</v>
      </c>
      <c r="O35" s="41">
        <v>2</v>
      </c>
      <c r="P35" s="41">
        <v>4</v>
      </c>
      <c r="Q35" s="41">
        <v>0</v>
      </c>
      <c r="R35" s="41">
        <v>0</v>
      </c>
      <c r="S35" s="42">
        <v>0</v>
      </c>
      <c r="T35" s="42">
        <v>0</v>
      </c>
      <c r="U35" s="43">
        <f t="shared" si="1"/>
        <v>8</v>
      </c>
      <c r="V35" s="28" t="str">
        <f t="shared" si="7"/>
        <v>Участник</v>
      </c>
      <c r="W35" s="44">
        <v>4</v>
      </c>
      <c r="X35" s="41">
        <v>1</v>
      </c>
      <c r="Y35" s="41">
        <v>1</v>
      </c>
      <c r="Z35" s="41">
        <v>3</v>
      </c>
      <c r="AA35" s="41">
        <v>1</v>
      </c>
      <c r="AB35" s="41">
        <v>1</v>
      </c>
      <c r="AC35" s="41">
        <v>1</v>
      </c>
      <c r="AD35" s="41">
        <v>5</v>
      </c>
      <c r="AE35" s="41">
        <v>2</v>
      </c>
      <c r="AF35" s="41">
        <v>5</v>
      </c>
      <c r="AG35" s="41">
        <v>2</v>
      </c>
      <c r="AH35" s="41">
        <v>4</v>
      </c>
      <c r="AI35" s="41">
        <v>2</v>
      </c>
      <c r="AJ35" s="41">
        <v>5</v>
      </c>
      <c r="AK35" s="41">
        <v>3</v>
      </c>
      <c r="AL35" s="41">
        <v>3</v>
      </c>
      <c r="AM35" s="45">
        <f t="shared" si="8"/>
        <v>43</v>
      </c>
      <c r="AN35" s="46" t="str">
        <f t="shared" si="2"/>
        <v>Победитель</v>
      </c>
      <c r="AO35" s="44">
        <v>2</v>
      </c>
      <c r="AP35" s="41">
        <v>2</v>
      </c>
      <c r="AQ35" s="41">
        <v>2</v>
      </c>
      <c r="AR35" s="41">
        <v>3</v>
      </c>
      <c r="AS35" s="41">
        <v>0.5</v>
      </c>
      <c r="AT35" s="42">
        <v>0</v>
      </c>
      <c r="AU35" s="42">
        <v>2</v>
      </c>
      <c r="AV35" s="43">
        <f t="shared" si="3"/>
        <v>11.5</v>
      </c>
      <c r="AW35" s="36" t="str">
        <f t="shared" si="9"/>
        <v>Участник</v>
      </c>
      <c r="AX35" s="37">
        <f t="shared" si="4"/>
        <v>89.5</v>
      </c>
      <c r="AY35" s="47" t="str">
        <f t="shared" si="10"/>
        <v>Призёр 3 место</v>
      </c>
    </row>
    <row r="36" spans="1:51" s="48" customFormat="1" ht="18.75">
      <c r="A36" s="49">
        <v>32</v>
      </c>
      <c r="B36" s="39" t="s">
        <v>120</v>
      </c>
      <c r="C36" s="39" t="s">
        <v>115</v>
      </c>
      <c r="D36" s="79" t="s">
        <v>116</v>
      </c>
      <c r="E36" s="39" t="s">
        <v>119</v>
      </c>
      <c r="F36" s="41">
        <v>3.5</v>
      </c>
      <c r="G36" s="41">
        <v>5</v>
      </c>
      <c r="H36" s="41">
        <v>6</v>
      </c>
      <c r="I36" s="41">
        <v>0</v>
      </c>
      <c r="J36" s="41">
        <v>3</v>
      </c>
      <c r="K36" s="42">
        <v>3</v>
      </c>
      <c r="L36" s="43">
        <f t="shared" si="5"/>
        <v>20.5</v>
      </c>
      <c r="M36" s="6" t="str">
        <f t="shared" si="6"/>
        <v>Участник</v>
      </c>
      <c r="N36" s="44">
        <v>0</v>
      </c>
      <c r="O36" s="41">
        <v>1</v>
      </c>
      <c r="P36" s="41">
        <v>4</v>
      </c>
      <c r="Q36" s="41">
        <v>2</v>
      </c>
      <c r="R36" s="41">
        <v>0</v>
      </c>
      <c r="S36" s="42">
        <v>0</v>
      </c>
      <c r="T36" s="42">
        <v>0</v>
      </c>
      <c r="U36" s="43">
        <f t="shared" si="1"/>
        <v>7</v>
      </c>
      <c r="V36" s="28" t="str">
        <f t="shared" si="7"/>
        <v>Участник</v>
      </c>
      <c r="W36" s="44">
        <v>4</v>
      </c>
      <c r="X36" s="41">
        <v>1</v>
      </c>
      <c r="Y36" s="41">
        <v>0</v>
      </c>
      <c r="Z36" s="41">
        <v>2</v>
      </c>
      <c r="AA36" s="41">
        <v>1</v>
      </c>
      <c r="AB36" s="41">
        <v>0</v>
      </c>
      <c r="AC36" s="41">
        <v>0</v>
      </c>
      <c r="AD36" s="41">
        <v>3</v>
      </c>
      <c r="AE36" s="41">
        <v>1</v>
      </c>
      <c r="AF36" s="41">
        <v>4</v>
      </c>
      <c r="AG36" s="41">
        <v>2</v>
      </c>
      <c r="AH36" s="41">
        <v>1</v>
      </c>
      <c r="AI36" s="41">
        <v>1</v>
      </c>
      <c r="AJ36" s="41">
        <v>2</v>
      </c>
      <c r="AK36" s="41">
        <v>1</v>
      </c>
      <c r="AL36" s="41">
        <v>1</v>
      </c>
      <c r="AM36" s="45">
        <f t="shared" si="8"/>
        <v>24</v>
      </c>
      <c r="AN36" s="46" t="str">
        <f t="shared" si="2"/>
        <v>Участник</v>
      </c>
      <c r="AO36" s="44">
        <v>2</v>
      </c>
      <c r="AP36" s="41">
        <v>5</v>
      </c>
      <c r="AQ36" s="41">
        <v>3</v>
      </c>
      <c r="AR36" s="41">
        <v>1</v>
      </c>
      <c r="AS36" s="41">
        <v>1</v>
      </c>
      <c r="AT36" s="42">
        <v>0</v>
      </c>
      <c r="AU36" s="42">
        <v>0</v>
      </c>
      <c r="AV36" s="43">
        <f t="shared" si="3"/>
        <v>12</v>
      </c>
      <c r="AW36" s="36" t="str">
        <f t="shared" si="9"/>
        <v>Участник</v>
      </c>
      <c r="AX36" s="37">
        <f t="shared" si="4"/>
        <v>63.5</v>
      </c>
      <c r="AY36" s="47" t="str">
        <f t="shared" si="10"/>
        <v>4место</v>
      </c>
    </row>
    <row r="37" spans="1:51" s="48" customFormat="1" ht="18.75">
      <c r="A37" s="49">
        <v>33</v>
      </c>
      <c r="B37" s="39" t="s">
        <v>121</v>
      </c>
      <c r="C37" s="39" t="s">
        <v>122</v>
      </c>
      <c r="D37" s="79" t="s">
        <v>116</v>
      </c>
      <c r="E37" s="39" t="s">
        <v>123</v>
      </c>
      <c r="F37" s="41">
        <v>2.5</v>
      </c>
      <c r="G37" s="41">
        <v>1</v>
      </c>
      <c r="H37" s="41">
        <v>6</v>
      </c>
      <c r="I37" s="41">
        <v>0</v>
      </c>
      <c r="J37" s="41">
        <v>4</v>
      </c>
      <c r="K37" s="42">
        <v>3</v>
      </c>
      <c r="L37" s="43">
        <f t="shared" si="5"/>
        <v>16.5</v>
      </c>
      <c r="M37" s="6" t="str">
        <f t="shared" si="6"/>
        <v>Участник</v>
      </c>
      <c r="N37" s="44">
        <v>3</v>
      </c>
      <c r="O37" s="41">
        <v>3</v>
      </c>
      <c r="P37" s="41">
        <v>4</v>
      </c>
      <c r="Q37" s="41">
        <v>3</v>
      </c>
      <c r="R37" s="41">
        <v>0</v>
      </c>
      <c r="S37" s="42">
        <v>0</v>
      </c>
      <c r="T37" s="42">
        <v>0</v>
      </c>
      <c r="U37" s="43">
        <f t="shared" si="1"/>
        <v>13</v>
      </c>
      <c r="V37" s="28" t="str">
        <f t="shared" si="7"/>
        <v>Участник</v>
      </c>
      <c r="W37" s="44">
        <v>5</v>
      </c>
      <c r="X37" s="41">
        <v>0</v>
      </c>
      <c r="Y37" s="41">
        <v>1</v>
      </c>
      <c r="Z37" s="41">
        <v>2</v>
      </c>
      <c r="AA37" s="41">
        <v>1</v>
      </c>
      <c r="AB37" s="41">
        <v>0</v>
      </c>
      <c r="AC37" s="41">
        <v>0</v>
      </c>
      <c r="AD37" s="41">
        <v>4</v>
      </c>
      <c r="AE37" s="41">
        <v>1</v>
      </c>
      <c r="AF37" s="41">
        <v>2</v>
      </c>
      <c r="AG37" s="41">
        <v>2</v>
      </c>
      <c r="AH37" s="41">
        <v>1</v>
      </c>
      <c r="AI37" s="41">
        <v>0</v>
      </c>
      <c r="AJ37" s="41">
        <v>1</v>
      </c>
      <c r="AK37" s="41">
        <v>3</v>
      </c>
      <c r="AL37" s="41">
        <v>1</v>
      </c>
      <c r="AM37" s="45">
        <f t="shared" si="8"/>
        <v>24</v>
      </c>
      <c r="AN37" s="46" t="str">
        <f t="shared" si="2"/>
        <v>Участник</v>
      </c>
      <c r="AO37" s="44">
        <v>2</v>
      </c>
      <c r="AP37" s="41">
        <v>2</v>
      </c>
      <c r="AQ37" s="41">
        <v>0</v>
      </c>
      <c r="AR37" s="41">
        <v>2</v>
      </c>
      <c r="AS37" s="41">
        <v>0.5</v>
      </c>
      <c r="AT37" s="42">
        <v>1</v>
      </c>
      <c r="AU37" s="42">
        <v>7</v>
      </c>
      <c r="AV37" s="43">
        <f t="shared" si="3"/>
        <v>14.5</v>
      </c>
      <c r="AW37" s="36" t="str">
        <f t="shared" si="9"/>
        <v>4место</v>
      </c>
      <c r="AX37" s="37">
        <f t="shared" si="4"/>
        <v>68</v>
      </c>
      <c r="AY37" s="47" t="str">
        <f t="shared" si="10"/>
        <v>4место</v>
      </c>
    </row>
    <row r="38" spans="1:51" s="48" customFormat="1" ht="18.75">
      <c r="A38" s="49">
        <v>34</v>
      </c>
      <c r="B38" s="39" t="s">
        <v>124</v>
      </c>
      <c r="C38" s="39" t="s">
        <v>125</v>
      </c>
      <c r="D38" s="51" t="s">
        <v>126</v>
      </c>
      <c r="E38" s="39" t="s">
        <v>127</v>
      </c>
      <c r="F38" s="41">
        <v>3.5</v>
      </c>
      <c r="G38" s="41">
        <v>3</v>
      </c>
      <c r="H38" s="41">
        <v>6</v>
      </c>
      <c r="I38" s="41">
        <v>4</v>
      </c>
      <c r="J38" s="41">
        <v>4.5</v>
      </c>
      <c r="K38" s="42">
        <v>0</v>
      </c>
      <c r="L38" s="43">
        <f t="shared" si="5"/>
        <v>21</v>
      </c>
      <c r="M38" s="6" t="str">
        <f t="shared" si="6"/>
        <v>4место</v>
      </c>
      <c r="N38" s="44">
        <v>0</v>
      </c>
      <c r="O38" s="41">
        <v>3</v>
      </c>
      <c r="P38" s="41">
        <v>4</v>
      </c>
      <c r="Q38" s="41">
        <v>2</v>
      </c>
      <c r="R38" s="41">
        <v>0</v>
      </c>
      <c r="S38" s="42">
        <v>0</v>
      </c>
      <c r="T38" s="42">
        <v>0</v>
      </c>
      <c r="U38" s="43">
        <f t="shared" si="1"/>
        <v>9</v>
      </c>
      <c r="V38" s="28" t="str">
        <f t="shared" si="7"/>
        <v>Участник</v>
      </c>
      <c r="W38" s="44">
        <v>5</v>
      </c>
      <c r="X38" s="41">
        <v>1</v>
      </c>
      <c r="Y38" s="41">
        <v>1</v>
      </c>
      <c r="Z38" s="41">
        <v>3</v>
      </c>
      <c r="AA38" s="41">
        <v>1</v>
      </c>
      <c r="AB38" s="41">
        <v>1</v>
      </c>
      <c r="AC38" s="41">
        <v>2</v>
      </c>
      <c r="AD38" s="41">
        <v>3</v>
      </c>
      <c r="AE38" s="41">
        <v>1</v>
      </c>
      <c r="AF38" s="41">
        <v>4</v>
      </c>
      <c r="AG38" s="41">
        <v>2</v>
      </c>
      <c r="AH38" s="41">
        <v>2</v>
      </c>
      <c r="AI38" s="41">
        <v>1</v>
      </c>
      <c r="AJ38" s="41">
        <v>1</v>
      </c>
      <c r="AK38" s="41">
        <v>0</v>
      </c>
      <c r="AL38" s="41">
        <v>1</v>
      </c>
      <c r="AM38" s="45">
        <f t="shared" si="8"/>
        <v>29</v>
      </c>
      <c r="AN38" s="46" t="str">
        <f t="shared" si="2"/>
        <v>4место</v>
      </c>
      <c r="AO38" s="44">
        <v>2</v>
      </c>
      <c r="AP38" s="41">
        <v>4</v>
      </c>
      <c r="AQ38" s="41">
        <v>2</v>
      </c>
      <c r="AR38" s="41">
        <v>0.5</v>
      </c>
      <c r="AS38" s="41">
        <v>0</v>
      </c>
      <c r="AT38" s="42">
        <v>0</v>
      </c>
      <c r="AU38" s="42">
        <v>0</v>
      </c>
      <c r="AV38" s="43">
        <f t="shared" si="3"/>
        <v>8.5</v>
      </c>
      <c r="AW38" s="36" t="str">
        <f t="shared" si="9"/>
        <v>Участник</v>
      </c>
      <c r="AX38" s="37">
        <f t="shared" si="4"/>
        <v>67.5</v>
      </c>
      <c r="AY38" s="47" t="str">
        <f t="shared" si="10"/>
        <v>4место</v>
      </c>
    </row>
    <row r="39" spans="1:51" s="48" customFormat="1" ht="18.75">
      <c r="A39" s="49">
        <v>35</v>
      </c>
      <c r="B39" s="39" t="s">
        <v>128</v>
      </c>
      <c r="C39" s="39" t="s">
        <v>125</v>
      </c>
      <c r="D39" s="51" t="s">
        <v>126</v>
      </c>
      <c r="E39" s="39" t="s">
        <v>127</v>
      </c>
      <c r="F39" s="41">
        <v>4</v>
      </c>
      <c r="G39" s="41">
        <v>2</v>
      </c>
      <c r="H39" s="41">
        <v>6</v>
      </c>
      <c r="I39" s="41">
        <v>2</v>
      </c>
      <c r="J39" s="41">
        <v>4</v>
      </c>
      <c r="K39" s="42">
        <v>2.5</v>
      </c>
      <c r="L39" s="43">
        <f t="shared" si="5"/>
        <v>20.5</v>
      </c>
      <c r="M39" s="6" t="str">
        <f t="shared" si="6"/>
        <v>Участник</v>
      </c>
      <c r="N39" s="44">
        <v>0</v>
      </c>
      <c r="O39" s="41">
        <v>0</v>
      </c>
      <c r="P39" s="41">
        <v>0</v>
      </c>
      <c r="Q39" s="41">
        <v>2</v>
      </c>
      <c r="R39" s="41">
        <v>0</v>
      </c>
      <c r="S39" s="42">
        <v>0</v>
      </c>
      <c r="T39" s="42">
        <v>0</v>
      </c>
      <c r="U39" s="43">
        <f t="shared" si="1"/>
        <v>2</v>
      </c>
      <c r="V39" s="28" t="str">
        <f t="shared" si="7"/>
        <v>Участник</v>
      </c>
      <c r="W39" s="44">
        <v>4</v>
      </c>
      <c r="X39" s="41">
        <v>1</v>
      </c>
      <c r="Y39" s="41">
        <v>1</v>
      </c>
      <c r="Z39" s="41">
        <v>2</v>
      </c>
      <c r="AA39" s="41">
        <v>1</v>
      </c>
      <c r="AB39" s="41">
        <v>0</v>
      </c>
      <c r="AC39" s="41">
        <v>1</v>
      </c>
      <c r="AD39" s="41">
        <v>3</v>
      </c>
      <c r="AE39" s="41">
        <v>2</v>
      </c>
      <c r="AF39" s="41">
        <v>3</v>
      </c>
      <c r="AG39" s="41">
        <v>2</v>
      </c>
      <c r="AH39" s="41">
        <v>1</v>
      </c>
      <c r="AI39" s="41">
        <v>1</v>
      </c>
      <c r="AJ39" s="41">
        <v>0</v>
      </c>
      <c r="AK39" s="41">
        <v>0</v>
      </c>
      <c r="AL39" s="41">
        <v>1</v>
      </c>
      <c r="AM39" s="45">
        <f t="shared" si="8"/>
        <v>23</v>
      </c>
      <c r="AN39" s="46" t="str">
        <f t="shared" si="2"/>
        <v>Участник</v>
      </c>
      <c r="AO39" s="44">
        <v>3</v>
      </c>
      <c r="AP39" s="41">
        <v>4</v>
      </c>
      <c r="AQ39" s="41">
        <v>3</v>
      </c>
      <c r="AR39" s="41">
        <v>2</v>
      </c>
      <c r="AS39" s="41">
        <v>0</v>
      </c>
      <c r="AT39" s="42">
        <v>0</v>
      </c>
      <c r="AU39" s="42">
        <v>2</v>
      </c>
      <c r="AV39" s="43">
        <f t="shared" si="3"/>
        <v>14</v>
      </c>
      <c r="AW39" s="36" t="str">
        <f t="shared" si="9"/>
        <v>4место</v>
      </c>
      <c r="AX39" s="37">
        <f t="shared" si="4"/>
        <v>59.5</v>
      </c>
      <c r="AY39" s="47" t="str">
        <f t="shared" si="10"/>
        <v>Участник</v>
      </c>
    </row>
    <row r="40" spans="1:51" s="48" customFormat="1" ht="18.75">
      <c r="A40" s="49">
        <v>36</v>
      </c>
      <c r="B40" s="39" t="s">
        <v>129</v>
      </c>
      <c r="C40" s="39" t="s">
        <v>130</v>
      </c>
      <c r="D40" s="51" t="s">
        <v>126</v>
      </c>
      <c r="E40" s="39" t="s">
        <v>131</v>
      </c>
      <c r="F40" s="41">
        <v>3.5</v>
      </c>
      <c r="G40" s="41">
        <v>4</v>
      </c>
      <c r="H40" s="41">
        <v>5.5</v>
      </c>
      <c r="I40" s="41">
        <v>3</v>
      </c>
      <c r="J40" s="41">
        <v>3</v>
      </c>
      <c r="K40" s="42">
        <v>6</v>
      </c>
      <c r="L40" s="43">
        <f t="shared" si="5"/>
        <v>25</v>
      </c>
      <c r="M40" s="6" t="str">
        <f t="shared" si="6"/>
        <v>Призёр3м</v>
      </c>
      <c r="N40" s="44">
        <v>1</v>
      </c>
      <c r="O40" s="41">
        <v>3</v>
      </c>
      <c r="P40" s="41">
        <v>0</v>
      </c>
      <c r="Q40" s="41">
        <v>4</v>
      </c>
      <c r="R40" s="41">
        <v>0</v>
      </c>
      <c r="S40" s="42">
        <v>0</v>
      </c>
      <c r="T40" s="42">
        <v>0</v>
      </c>
      <c r="U40" s="43">
        <f t="shared" si="1"/>
        <v>8</v>
      </c>
      <c r="V40" s="28" t="str">
        <f t="shared" si="7"/>
        <v>Участник</v>
      </c>
      <c r="W40" s="44">
        <v>4</v>
      </c>
      <c r="X40" s="41">
        <v>0</v>
      </c>
      <c r="Y40" s="41">
        <v>1</v>
      </c>
      <c r="Z40" s="41">
        <v>0</v>
      </c>
      <c r="AA40" s="41">
        <v>1</v>
      </c>
      <c r="AB40" s="41">
        <v>0</v>
      </c>
      <c r="AC40" s="41">
        <v>1</v>
      </c>
      <c r="AD40" s="41">
        <v>3</v>
      </c>
      <c r="AE40" s="41">
        <v>1</v>
      </c>
      <c r="AF40" s="41">
        <v>3</v>
      </c>
      <c r="AG40" s="41">
        <v>2</v>
      </c>
      <c r="AH40" s="41">
        <v>3</v>
      </c>
      <c r="AI40" s="41">
        <v>1</v>
      </c>
      <c r="AJ40" s="41">
        <v>1</v>
      </c>
      <c r="AK40" s="41">
        <v>3</v>
      </c>
      <c r="AL40" s="41">
        <v>1</v>
      </c>
      <c r="AM40" s="45">
        <f t="shared" si="8"/>
        <v>25</v>
      </c>
      <c r="AN40" s="46" t="str">
        <f t="shared" si="2"/>
        <v>Участник</v>
      </c>
      <c r="AO40" s="44">
        <v>2</v>
      </c>
      <c r="AP40" s="41">
        <v>4</v>
      </c>
      <c r="AQ40" s="41">
        <v>2</v>
      </c>
      <c r="AR40" s="41">
        <v>2</v>
      </c>
      <c r="AS40" s="41">
        <v>0</v>
      </c>
      <c r="AT40" s="42">
        <v>0</v>
      </c>
      <c r="AU40" s="42">
        <v>0</v>
      </c>
      <c r="AV40" s="43">
        <f t="shared" si="3"/>
        <v>10</v>
      </c>
      <c r="AW40" s="36" t="str">
        <f t="shared" si="9"/>
        <v>Участник</v>
      </c>
      <c r="AX40" s="37">
        <f t="shared" si="4"/>
        <v>68</v>
      </c>
      <c r="AY40" s="47" t="str">
        <f t="shared" si="10"/>
        <v>4место</v>
      </c>
    </row>
    <row r="41" spans="1:51" s="48" customFormat="1" ht="18.75">
      <c r="A41" s="49">
        <v>37</v>
      </c>
      <c r="B41" s="39" t="s">
        <v>132</v>
      </c>
      <c r="C41" s="39" t="s">
        <v>130</v>
      </c>
      <c r="D41" s="51" t="s">
        <v>126</v>
      </c>
      <c r="E41" s="39" t="s">
        <v>133</v>
      </c>
      <c r="F41" s="41"/>
      <c r="G41" s="41"/>
      <c r="H41" s="41"/>
      <c r="I41" s="41"/>
      <c r="J41" s="41"/>
      <c r="K41" s="42"/>
      <c r="L41" s="43">
        <f t="shared" si="5"/>
        <v>0</v>
      </c>
      <c r="M41" s="6" t="str">
        <f t="shared" si="6"/>
        <v>Участник</v>
      </c>
      <c r="N41" s="44"/>
      <c r="O41" s="41"/>
      <c r="P41" s="41"/>
      <c r="Q41" s="41"/>
      <c r="R41" s="41"/>
      <c r="S41" s="42"/>
      <c r="T41" s="42"/>
      <c r="U41" s="43">
        <f t="shared" si="1"/>
        <v>0</v>
      </c>
      <c r="V41" s="28" t="str">
        <f t="shared" si="7"/>
        <v>Участник</v>
      </c>
      <c r="W41" s="44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5">
        <f t="shared" si="8"/>
        <v>0</v>
      </c>
      <c r="AN41" s="46" t="str">
        <f t="shared" si="2"/>
        <v>Участник</v>
      </c>
      <c r="AO41" s="44"/>
      <c r="AP41" s="41"/>
      <c r="AQ41" s="41"/>
      <c r="AR41" s="41"/>
      <c r="AS41" s="41"/>
      <c r="AT41" s="42"/>
      <c r="AU41" s="42"/>
      <c r="AV41" s="43">
        <f t="shared" si="3"/>
        <v>0</v>
      </c>
      <c r="AW41" s="36" t="str">
        <f t="shared" si="9"/>
        <v>Участник</v>
      </c>
      <c r="AX41" s="37">
        <f t="shared" si="4"/>
        <v>0</v>
      </c>
      <c r="AY41" s="47" t="str">
        <f t="shared" si="10"/>
        <v>Участник</v>
      </c>
    </row>
    <row r="42" spans="1:51" s="48" customFormat="1" ht="18.75">
      <c r="A42" s="49">
        <v>38</v>
      </c>
      <c r="B42" s="39" t="s">
        <v>134</v>
      </c>
      <c r="C42" s="39" t="s">
        <v>135</v>
      </c>
      <c r="D42" s="80" t="s">
        <v>136</v>
      </c>
      <c r="E42" s="39" t="s">
        <v>137</v>
      </c>
      <c r="F42" s="41">
        <v>4</v>
      </c>
      <c r="G42" s="41">
        <v>0</v>
      </c>
      <c r="H42" s="41">
        <v>5</v>
      </c>
      <c r="I42" s="41">
        <v>1</v>
      </c>
      <c r="J42" s="41">
        <v>0</v>
      </c>
      <c r="K42" s="42">
        <v>0</v>
      </c>
      <c r="L42" s="43">
        <f t="shared" si="5"/>
        <v>10</v>
      </c>
      <c r="M42" s="6" t="str">
        <f t="shared" si="6"/>
        <v>Участник</v>
      </c>
      <c r="N42" s="44">
        <v>1</v>
      </c>
      <c r="O42" s="41">
        <v>3</v>
      </c>
      <c r="P42" s="41">
        <v>0</v>
      </c>
      <c r="Q42" s="41">
        <v>0</v>
      </c>
      <c r="R42" s="41">
        <v>0</v>
      </c>
      <c r="S42" s="42">
        <v>0</v>
      </c>
      <c r="T42" s="42">
        <v>0</v>
      </c>
      <c r="U42" s="43">
        <f t="shared" si="1"/>
        <v>4</v>
      </c>
      <c r="V42" s="28" t="str">
        <f t="shared" si="7"/>
        <v>Участник</v>
      </c>
      <c r="W42" s="44">
        <v>5</v>
      </c>
      <c r="X42" s="41">
        <v>0</v>
      </c>
      <c r="Y42" s="41">
        <v>1</v>
      </c>
      <c r="Z42" s="41">
        <v>0</v>
      </c>
      <c r="AA42" s="41">
        <v>1</v>
      </c>
      <c r="AB42" s="41">
        <v>0</v>
      </c>
      <c r="AC42" s="41">
        <v>0</v>
      </c>
      <c r="AD42" s="41">
        <v>5</v>
      </c>
      <c r="AE42" s="41">
        <v>2</v>
      </c>
      <c r="AF42" s="41">
        <v>4</v>
      </c>
      <c r="AG42" s="41">
        <v>1</v>
      </c>
      <c r="AH42" s="41">
        <v>3</v>
      </c>
      <c r="AI42" s="41">
        <v>1</v>
      </c>
      <c r="AJ42" s="41">
        <v>5</v>
      </c>
      <c r="AK42" s="41">
        <v>0</v>
      </c>
      <c r="AL42" s="41">
        <v>1</v>
      </c>
      <c r="AM42" s="45">
        <f t="shared" si="8"/>
        <v>29</v>
      </c>
      <c r="AN42" s="46" t="str">
        <f t="shared" si="2"/>
        <v>4место</v>
      </c>
      <c r="AO42" s="44">
        <v>2</v>
      </c>
      <c r="AP42" s="41">
        <v>4</v>
      </c>
      <c r="AQ42" s="41">
        <v>0.5</v>
      </c>
      <c r="AR42" s="41">
        <v>2.5</v>
      </c>
      <c r="AS42" s="41">
        <v>0.5</v>
      </c>
      <c r="AT42" s="42">
        <v>0</v>
      </c>
      <c r="AU42" s="42">
        <v>2</v>
      </c>
      <c r="AV42" s="43">
        <f t="shared" si="3"/>
        <v>11.5</v>
      </c>
      <c r="AW42" s="36" t="str">
        <f t="shared" si="9"/>
        <v>Участник</v>
      </c>
      <c r="AX42" s="37">
        <f t="shared" si="4"/>
        <v>54.5</v>
      </c>
      <c r="AY42" s="47" t="str">
        <f t="shared" si="10"/>
        <v>Участник</v>
      </c>
    </row>
    <row r="43" spans="1:51" s="48" customFormat="1" ht="18.75">
      <c r="A43" s="49">
        <v>39</v>
      </c>
      <c r="B43" s="39" t="s">
        <v>138</v>
      </c>
      <c r="C43" s="39" t="s">
        <v>135</v>
      </c>
      <c r="D43" s="80" t="s">
        <v>136</v>
      </c>
      <c r="E43" s="39" t="s">
        <v>139</v>
      </c>
      <c r="F43" s="41">
        <v>3</v>
      </c>
      <c r="G43" s="41">
        <v>2</v>
      </c>
      <c r="H43" s="41">
        <v>5</v>
      </c>
      <c r="I43" s="41">
        <v>1</v>
      </c>
      <c r="J43" s="41">
        <v>3</v>
      </c>
      <c r="K43" s="42">
        <v>0.5</v>
      </c>
      <c r="L43" s="43">
        <f t="shared" si="5"/>
        <v>14.5</v>
      </c>
      <c r="M43" s="6" t="str">
        <f t="shared" si="6"/>
        <v>Участник</v>
      </c>
      <c r="N43" s="44">
        <v>0</v>
      </c>
      <c r="O43" s="41">
        <v>2</v>
      </c>
      <c r="P43" s="41">
        <v>3</v>
      </c>
      <c r="Q43" s="41">
        <v>0</v>
      </c>
      <c r="R43" s="41">
        <v>1</v>
      </c>
      <c r="S43" s="42">
        <v>0</v>
      </c>
      <c r="T43" s="42">
        <v>0</v>
      </c>
      <c r="U43" s="43">
        <f t="shared" si="1"/>
        <v>6</v>
      </c>
      <c r="V43" s="28" t="str">
        <f t="shared" si="7"/>
        <v>Участник</v>
      </c>
      <c r="W43" s="44">
        <v>3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1</v>
      </c>
      <c r="AF43" s="41">
        <v>2</v>
      </c>
      <c r="AG43" s="41">
        <v>1</v>
      </c>
      <c r="AH43" s="41">
        <v>1</v>
      </c>
      <c r="AI43" s="41">
        <v>0</v>
      </c>
      <c r="AJ43" s="41">
        <v>0</v>
      </c>
      <c r="AK43" s="41">
        <v>0</v>
      </c>
      <c r="AL43" s="41">
        <v>1</v>
      </c>
      <c r="AM43" s="45">
        <f t="shared" si="8"/>
        <v>9</v>
      </c>
      <c r="AN43" s="46" t="str">
        <f t="shared" si="2"/>
        <v>Участник</v>
      </c>
      <c r="AO43" s="44">
        <v>2</v>
      </c>
      <c r="AP43" s="41">
        <v>3</v>
      </c>
      <c r="AQ43" s="41">
        <v>2</v>
      </c>
      <c r="AR43" s="41">
        <v>1.5</v>
      </c>
      <c r="AS43" s="41">
        <v>0</v>
      </c>
      <c r="AT43" s="42">
        <v>0.5</v>
      </c>
      <c r="AU43" s="42">
        <v>3</v>
      </c>
      <c r="AV43" s="43">
        <f t="shared" si="3"/>
        <v>12</v>
      </c>
      <c r="AW43" s="36" t="str">
        <f t="shared" si="9"/>
        <v>Участник</v>
      </c>
      <c r="AX43" s="37">
        <f t="shared" si="4"/>
        <v>41.5</v>
      </c>
      <c r="AY43" s="47" t="str">
        <f t="shared" si="10"/>
        <v>Участник</v>
      </c>
    </row>
  </sheetData>
  <mergeCells count="11">
    <mergeCell ref="AO2:AW2"/>
    <mergeCell ref="AX2:AY2"/>
    <mergeCell ref="A1:AM1"/>
    <mergeCell ref="A2:A3"/>
    <mergeCell ref="B2:B3"/>
    <mergeCell ref="C2:C3"/>
    <mergeCell ref="D2:D3"/>
    <mergeCell ref="E2:E3"/>
    <mergeCell ref="F2:M2"/>
    <mergeCell ref="N2:V2"/>
    <mergeCell ref="W2:AN2"/>
  </mergeCells>
  <pageMargins left="0.25" right="0.25" top="0.75" bottom="0.75" header="0.3" footer="0.3"/>
  <pageSetup paperSize="9" scale="84" orientation="landscape" horizontalDpi="4294967293" r:id="rId1"/>
  <rowBreaks count="1" manualBreakCount="1">
    <brk id="22" max="4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СВОДНАЯ</vt:lpstr>
      <vt:lpstr>СВОДНАЯ!Область_печати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Мельник</dc:creator>
  <cp:lastModifiedBy>Наталья Сергеевна</cp:lastModifiedBy>
  <dcterms:created xsi:type="dcterms:W3CDTF">2020-04-24T14:01:12Z</dcterms:created>
  <dcterms:modified xsi:type="dcterms:W3CDTF">2020-04-25T21:49:41Z</dcterms:modified>
</cp:coreProperties>
</file>